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t0602" sheetId="1" r:id="rId1"/>
  </sheets>
  <definedNames>
    <definedName name="_xlnm.Print_Area" localSheetId="0">'t0602'!$A$1:$G$460</definedName>
  </definedNames>
  <calcPr calcId="145621" fullPrecision="0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8" i="1"/>
  <c r="G8" i="1" s="1"/>
  <c r="F2" i="1"/>
  <c r="G9" i="1"/>
  <c r="G10" i="1"/>
  <c r="G16" i="1"/>
  <c r="G17" i="1"/>
  <c r="G19" i="1"/>
  <c r="G20" i="1"/>
  <c r="G21" i="1"/>
  <c r="G22" i="1"/>
  <c r="G23" i="1"/>
  <c r="G24" i="1"/>
  <c r="G30" i="1"/>
  <c r="G31" i="1"/>
  <c r="G33" i="1"/>
  <c r="G39" i="1"/>
  <c r="G41" i="1"/>
  <c r="G43" i="1"/>
  <c r="G44" i="1"/>
  <c r="G46" i="1"/>
  <c r="G52" i="1"/>
  <c r="G54" i="1"/>
  <c r="G55" i="1"/>
  <c r="G56" i="1"/>
  <c r="G57" i="1"/>
  <c r="G63" i="1"/>
  <c r="G65" i="1" s="1"/>
  <c r="G69" i="1"/>
  <c r="G70" i="1"/>
  <c r="G71" i="1"/>
  <c r="G73" i="1"/>
  <c r="G75" i="1"/>
  <c r="G76" i="1"/>
  <c r="G77" i="1"/>
  <c r="G78" i="1"/>
  <c r="G79" i="1"/>
  <c r="G81" i="1"/>
  <c r="G82" i="1"/>
  <c r="G83" i="1"/>
  <c r="G84" i="1"/>
  <c r="G86" i="1"/>
  <c r="G87" i="1"/>
  <c r="G88" i="1"/>
  <c r="G89" i="1"/>
  <c r="G91" i="1"/>
  <c r="G92" i="1"/>
  <c r="G93" i="1"/>
  <c r="G94" i="1"/>
  <c r="G95" i="1"/>
  <c r="G96" i="1"/>
  <c r="G97" i="1"/>
  <c r="G99" i="1"/>
  <c r="G100" i="1"/>
  <c r="G101" i="1"/>
  <c r="G102" i="1"/>
  <c r="G103" i="1"/>
  <c r="G104" i="1"/>
  <c r="G105" i="1"/>
  <c r="G106" i="1"/>
  <c r="G108" i="1"/>
  <c r="G109" i="1"/>
  <c r="G111" i="1"/>
  <c r="G112" i="1"/>
  <c r="G113" i="1"/>
  <c r="G114" i="1"/>
  <c r="G115" i="1"/>
  <c r="G116" i="1"/>
  <c r="G117" i="1"/>
  <c r="G123" i="1"/>
  <c r="G125" i="1"/>
  <c r="G127" i="1"/>
  <c r="G129" i="1"/>
  <c r="G131" i="1"/>
  <c r="G133" i="1"/>
  <c r="G135" i="1"/>
  <c r="G137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60" i="1"/>
  <c r="G162" i="1" s="1"/>
  <c r="G166" i="1"/>
  <c r="G168" i="1"/>
  <c r="G169" i="1"/>
  <c r="G170" i="1"/>
  <c r="G171" i="1"/>
  <c r="G172" i="1"/>
  <c r="G173" i="1"/>
  <c r="G179" i="1"/>
  <c r="G180" i="1"/>
  <c r="G181" i="1"/>
  <c r="G182" i="1"/>
  <c r="G183" i="1"/>
  <c r="G185" i="1"/>
  <c r="G186" i="1"/>
  <c r="G187" i="1"/>
  <c r="G188" i="1"/>
  <c r="G190" i="1"/>
  <c r="G196" i="1"/>
  <c r="G197" i="1"/>
  <c r="G199" i="1"/>
  <c r="G201" i="1"/>
  <c r="G203" i="1"/>
  <c r="G209" i="1"/>
  <c r="G211" i="1"/>
  <c r="G212" i="1"/>
  <c r="G218" i="1"/>
  <c r="G220" i="1"/>
  <c r="G221" i="1"/>
  <c r="G223" i="1"/>
  <c r="G225" i="1"/>
  <c r="G226" i="1"/>
  <c r="G227" i="1"/>
  <c r="G239" i="1"/>
  <c r="G241" i="1"/>
  <c r="G247" i="1"/>
  <c r="G248" i="1"/>
  <c r="G254" i="1"/>
  <c r="G255" i="1"/>
  <c r="G256" i="1"/>
  <c r="G257" i="1"/>
  <c r="G258" i="1"/>
  <c r="G259" i="1"/>
  <c r="G260" i="1"/>
  <c r="G266" i="1"/>
  <c r="G268" i="1"/>
  <c r="G274" i="1"/>
  <c r="G275" i="1"/>
  <c r="G276" i="1"/>
  <c r="G277" i="1"/>
  <c r="G278" i="1"/>
  <c r="G284" i="1"/>
  <c r="G286" i="1" s="1"/>
  <c r="G290" i="1"/>
  <c r="G292" i="1" s="1"/>
  <c r="G296" i="1"/>
  <c r="G298" i="1" s="1"/>
  <c r="G307" i="1"/>
  <c r="G308" i="1"/>
  <c r="G314" i="1"/>
  <c r="G316" i="1"/>
  <c r="G318" i="1"/>
  <c r="G320" i="1"/>
  <c r="G326" i="1"/>
  <c r="G327" i="1"/>
  <c r="G328" i="1"/>
  <c r="G334" i="1"/>
  <c r="G335" i="1"/>
  <c r="G337" i="1"/>
  <c r="G339" i="1"/>
  <c r="G341" i="1"/>
  <c r="G343" i="1"/>
  <c r="G344" i="1"/>
  <c r="G349" i="1"/>
  <c r="G351" i="1" s="1"/>
  <c r="G360" i="1"/>
  <c r="G362" i="1" s="1"/>
  <c r="G366" i="1"/>
  <c r="G368" i="1"/>
  <c r="G374" i="1"/>
  <c r="G375" i="1"/>
  <c r="G377" i="1"/>
  <c r="G379" i="1"/>
  <c r="G380" i="1"/>
  <c r="G381" i="1"/>
  <c r="G383" i="1"/>
  <c r="G384" i="1"/>
  <c r="G385" i="1"/>
  <c r="G386" i="1"/>
  <c r="G387" i="1"/>
  <c r="G389" i="1"/>
  <c r="G390" i="1"/>
  <c r="G392" i="1"/>
  <c r="G393" i="1"/>
  <c r="G399" i="1"/>
  <c r="G401" i="1"/>
  <c r="G402" i="1"/>
  <c r="G404" i="1"/>
  <c r="G406" i="1"/>
  <c r="G408" i="1"/>
  <c r="G409" i="1"/>
  <c r="G410" i="1"/>
  <c r="G412" i="1"/>
  <c r="G413" i="1"/>
  <c r="G414" i="1"/>
  <c r="G415" i="1"/>
  <c r="G416" i="1"/>
  <c r="G417" i="1"/>
  <c r="G418" i="1"/>
  <c r="G419" i="1"/>
  <c r="G420" i="1"/>
  <c r="G421" i="1"/>
  <c r="G427" i="1"/>
  <c r="G429" i="1"/>
  <c r="G435" i="1"/>
  <c r="G437" i="1"/>
  <c r="G438" i="1"/>
  <c r="G444" i="1"/>
  <c r="G446" i="1" s="1"/>
  <c r="G450" i="1"/>
  <c r="G451" i="1"/>
  <c r="G452" i="1"/>
  <c r="G370" i="1" l="1"/>
  <c r="G310" i="1"/>
  <c r="G243" i="1"/>
  <c r="G250" i="1"/>
  <c r="G454" i="1"/>
  <c r="G440" i="1"/>
  <c r="G270" i="1"/>
  <c r="G330" i="1"/>
  <c r="G214" i="1"/>
  <c r="G48" i="1"/>
  <c r="G262" i="1"/>
  <c r="G229" i="1"/>
  <c r="G322" i="1"/>
  <c r="G395" i="1"/>
  <c r="G423" i="1"/>
  <c r="G280" i="1"/>
  <c r="G205" i="1"/>
  <c r="G119" i="1"/>
  <c r="G35" i="1"/>
  <c r="G346" i="1"/>
  <c r="G175" i="1"/>
  <c r="G156" i="1"/>
  <c r="G26" i="1"/>
  <c r="G431" i="1"/>
  <c r="G192" i="1"/>
  <c r="G59" i="1"/>
  <c r="G12" i="1"/>
  <c r="G301" i="1" l="1"/>
  <c r="G232" i="1"/>
  <c r="G354" i="1"/>
  <c r="G457" i="1"/>
  <c r="G233" i="1" l="1"/>
  <c r="G460" i="1" l="1"/>
</calcChain>
</file>

<file path=xl/sharedStrings.xml><?xml version="1.0" encoding="utf-8"?>
<sst xmlns="http://schemas.openxmlformats.org/spreadsheetml/2006/main" count="1179" uniqueCount="615">
  <si>
    <t>PLANILHA DE PRECOS</t>
  </si>
  <si>
    <t>Casa com Laje - Radier Mola 200tf/m3 - MG-91-I-2-45(L)</t>
  </si>
  <si>
    <t xml:space="preserve">Descricao      </t>
  </si>
  <si>
    <t xml:space="preserve">Unidade        </t>
  </si>
  <si>
    <t xml:space="preserve">Quantidade     </t>
  </si>
  <si>
    <t xml:space="preserve">Pr. Unitario   </t>
  </si>
  <si>
    <t xml:space="preserve">Pr. Total      </t>
  </si>
  <si>
    <t>SERVIÇOS INICIAIS</t>
  </si>
  <si>
    <t xml:space="preserve"> </t>
  </si>
  <si>
    <t>Locações</t>
  </si>
  <si>
    <t>Locação da casa</t>
  </si>
  <si>
    <t>M2</t>
  </si>
  <si>
    <t>Locação do lote</t>
  </si>
  <si>
    <t>UN</t>
  </si>
  <si>
    <t>Colocação de marcos de concreto, inclusive fornecimento dos marcos</t>
  </si>
  <si>
    <t>GB</t>
  </si>
  <si>
    <t xml:space="preserve">TOTAL ITEM:  01   </t>
  </si>
  <si>
    <t>FUNDAÇÕES</t>
  </si>
  <si>
    <t>Trabalhos em Terra</t>
  </si>
  <si>
    <t>Escavação manual cavas fundação em material 1ª categoria</t>
  </si>
  <si>
    <t>M3</t>
  </si>
  <si>
    <t>Apiloamento do terreno</t>
  </si>
  <si>
    <t>Laje Radier</t>
  </si>
  <si>
    <t>Fôrma e desforma para laje radier</t>
  </si>
  <si>
    <t>Lona plástica</t>
  </si>
  <si>
    <t>Concreto fck=25,0MPa lançado em radier</t>
  </si>
  <si>
    <t>Armação para fundações tipo radier, utilizando tela soldada Q196 - 2,45x6,0m</t>
  </si>
  <si>
    <t>Armação de espera de reforço para alvenaria estrutural conforme projeto</t>
  </si>
  <si>
    <t>Armação para viga de borda para passeio de fundação radier</t>
  </si>
  <si>
    <t>M</t>
  </si>
  <si>
    <t xml:space="preserve">TOTAL ITEM:  02   </t>
  </si>
  <si>
    <t>ESTRUTURAS</t>
  </si>
  <si>
    <t>Cintas</t>
  </si>
  <si>
    <t>Cinta C1 em blocos canaleta tipo J 14x19x19x31, preenchidas com concreto armado, conforme projeto</t>
  </si>
  <si>
    <t>Cinta C2 em blocos canaleta tipo J ou U 14x19x19x31 preenchidas com concreto armado, conforme projeto</t>
  </si>
  <si>
    <t>Lajes</t>
  </si>
  <si>
    <t>Laje pré-fabricada treliçada para forro capeada com concreto fck=25,0MPa, espessura 10cm</t>
  </si>
  <si>
    <t xml:space="preserve">TOTAL ITEM:  03   </t>
  </si>
  <si>
    <t>PAREDES E PAINÉIS</t>
  </si>
  <si>
    <t>Alvenaria de Vedação</t>
  </si>
  <si>
    <t>Alvenaria vedação com tijolo comum 5,7x9x19cm, espessura da parede 5,7cm</t>
  </si>
  <si>
    <t>Alvenaria Estrutural</t>
  </si>
  <si>
    <t>Alvenaria estrutural em blocos de concreto, 14x19x39cm, espessura da parede 14cm</t>
  </si>
  <si>
    <t>Vergas e Contra-Vergas</t>
  </si>
  <si>
    <t>Verga em blocos canaleta 14x19x19, preenchidas com concreto armado, conforme projeto</t>
  </si>
  <si>
    <t>Contra verga em blocos canaleta 14x19x19, preenchidas com concreto armado, conforme projeto</t>
  </si>
  <si>
    <t>Reforço para Alvenaria Estrutural</t>
  </si>
  <si>
    <t>Reforço em alvenaria estrutural preenchendo alvéolo com graute e armação conforme projeto</t>
  </si>
  <si>
    <t xml:space="preserve">TOTAL ITEM:  04   </t>
  </si>
  <si>
    <t>COBERTURAS</t>
  </si>
  <si>
    <t>Estruturas Metálicas</t>
  </si>
  <si>
    <t>Estrutura aço telhas cerâmicas para casa tipo MG-91-I-2-45</t>
  </si>
  <si>
    <t>Telhamento Cerâmico</t>
  </si>
  <si>
    <t>Cobertura com telha cerâmica tipo plan</t>
  </si>
  <si>
    <t>Cordão arremate da última fiada telha cerâmica</t>
  </si>
  <si>
    <t>Cumeeira para telha cerâmica</t>
  </si>
  <si>
    <t>Amarração telhas beiral</t>
  </si>
  <si>
    <t xml:space="preserve">TOTAL ITEM:  05   </t>
  </si>
  <si>
    <t>IMPERMEABILIZAÇÕES E ISOLAMENTOS</t>
  </si>
  <si>
    <t>Impermeabilizações</t>
  </si>
  <si>
    <t>Pintura com tinta betuminosa para impermeabilização de paredes e lastro</t>
  </si>
  <si>
    <t xml:space="preserve">TOTAL ITEM:  06   </t>
  </si>
  <si>
    <t>INSTALAÇÕES ELÉTRICAS, TELEF. E ANTENA DE TV</t>
  </si>
  <si>
    <t>Entrada, Medição e Aterramento</t>
  </si>
  <si>
    <t>Padrão entrada energia elétrica aéreo, monofásico, com disjuntor 70A, padrão CEMIG - h=7,0m</t>
  </si>
  <si>
    <t>Ramal ligação elétrico interno aéreo, 2 linhas, exceto fiação</t>
  </si>
  <si>
    <t>Ramal ligação telefônico interno aéreo, exceto fiação</t>
  </si>
  <si>
    <t>Quadros</t>
  </si>
  <si>
    <t>Quadro distribuição energia elétrica em PVC embutir, para 6 circuitos sem barramento</t>
  </si>
  <si>
    <t>Disjuntores</t>
  </si>
  <si>
    <t>Disjuntor monopolar 16A colocado em quadro distribuição</t>
  </si>
  <si>
    <t>Disjuntor monopolar 20A colocado em quadro distribuição</t>
  </si>
  <si>
    <t>Disjuntor monopolar 50A colocado em quadro distribuição</t>
  </si>
  <si>
    <t>Varistor VCL 175 Clamper colocado em quadro distribuição</t>
  </si>
  <si>
    <t>Disjuntor diferencial monopolar 63A/30mA colocado em quadro distribuição</t>
  </si>
  <si>
    <t>Eletrodutos</t>
  </si>
  <si>
    <t>Eletroduto PVC flexível corrugado Ø 25mm (3/4  )</t>
  </si>
  <si>
    <t>Eletroduto PVC flexível corrugado Ø 32mm (1  )</t>
  </si>
  <si>
    <t>Eletroduto PVC rígido roscável, Ø 32 mm (1.1/4")</t>
  </si>
  <si>
    <t>Curva 180º PVC rígido para eletroduto roscável, Ø 32 mm (1.1/4")</t>
  </si>
  <si>
    <t>Caixas</t>
  </si>
  <si>
    <t>Caixa ligação em PVC 4x2 para eletroduto flexível</t>
  </si>
  <si>
    <t>Caixa ligação em PVC 4x4 para eletroduto flexível</t>
  </si>
  <si>
    <t>Caixa ligação em PVC para eletroduto flexível, octogonal com fundo móvel, dimensões 4x4</t>
  </si>
  <si>
    <t>Caixa ligação PVC 3x3 sextavada</t>
  </si>
  <si>
    <t>Fiações e Conectores</t>
  </si>
  <si>
    <t>Fio isolado PVC seção 2,5mm² 750V 70°C</t>
  </si>
  <si>
    <t>Fio isolado PVC seção 10mm² 750V 70°C</t>
  </si>
  <si>
    <t>Cabo isolado em PVC seção 16mm² 750V 70°C</t>
  </si>
  <si>
    <t>Cabo multiplex em alumínio 3 vias seção 16mm² 1kV</t>
  </si>
  <si>
    <t>Conector bi metálico para cabo 16mm²</t>
  </si>
  <si>
    <t>Cabo chato para telefone 4 vias para terminal RJ-11</t>
  </si>
  <si>
    <t>Cabo externo para telefone tipo FE100</t>
  </si>
  <si>
    <t>Tomadas e Interruptores</t>
  </si>
  <si>
    <t>Tomada embutir 3 pólos, 20A-250V, 2x4 , com placa</t>
  </si>
  <si>
    <t>Tomada embutir para telefone tipo RJ-11, 2x4 , com placa</t>
  </si>
  <si>
    <t>Interruptor embutir 1 tecla simples, 10A-250V, 2x4 , com placa</t>
  </si>
  <si>
    <t>Interruptor embutir 2 teclas simples, 10A-250V, 2x4 ,com placa</t>
  </si>
  <si>
    <t>Pulsador para campainha, 2A-250V, 2x4 , com placa</t>
  </si>
  <si>
    <t>Placa (espelho) para caixa 2 x4  , 1 furo para saída fio</t>
  </si>
  <si>
    <t>Placa (espelho) para caixa 2 x4  , cega</t>
  </si>
  <si>
    <t>Placa (espelho) para caixa 4x4 , cega</t>
  </si>
  <si>
    <t>Luminárias e Lâmpadas</t>
  </si>
  <si>
    <t>Plafonier receptáculo de PVC</t>
  </si>
  <si>
    <t>Lâmpada fluorescente compacta potência 15W, tensão 110V (equivalente 60W incandescente)</t>
  </si>
  <si>
    <t>SPDA</t>
  </si>
  <si>
    <t>Cabo de cobre nú 10mm²</t>
  </si>
  <si>
    <t>Cabo de cobre nú 16mm²</t>
  </si>
  <si>
    <t>Cabo de cobre nú 35mm²</t>
  </si>
  <si>
    <t>Haste de aterramento barra de 3/8 com 3m de comprimento</t>
  </si>
  <si>
    <t>Haste de aterramento em cantoneira zincada (25 x 25 x 2400mm)</t>
  </si>
  <si>
    <t>Caixa de inspeção em PVC Ø300mm com tampa para haste de aterramento</t>
  </si>
  <si>
    <t>Terminal compressão para cabo de 10mm²</t>
  </si>
  <si>
    <t xml:space="preserve">TOTAL ITEM:  07   </t>
  </si>
  <si>
    <t>INSTALAÇÕES HIDRO-SANITÁRIAS</t>
  </si>
  <si>
    <t>Padrão de Entrada de Água</t>
  </si>
  <si>
    <t>Padrão entrada água</t>
  </si>
  <si>
    <t>Entrada de Água</t>
  </si>
  <si>
    <t>Entrada água padrao MG-91-I-2-45</t>
  </si>
  <si>
    <t>Caixa d'Água</t>
  </si>
  <si>
    <t>Caixa d'água padrão MG-91-I-2-45</t>
  </si>
  <si>
    <t>Distribuição Interna de Água Fria</t>
  </si>
  <si>
    <t>Distribuição interna água fria padrão MG-91-I-2-45</t>
  </si>
  <si>
    <t>Distribuição Interna de Água Quente</t>
  </si>
  <si>
    <t>Distribuição interna água quente padrão MG-91-I-2-45</t>
  </si>
  <si>
    <t>Distribuição Interna de Esgoto Sanitário</t>
  </si>
  <si>
    <t>Distribuição interna de esgoto sanitário para padrão MG-91-I-2-45</t>
  </si>
  <si>
    <t>Distribuição Externa de Esgoto Sanitário</t>
  </si>
  <si>
    <t>Distribuição externa de esgoto sanitário para padrão MG-91-I-2-45</t>
  </si>
  <si>
    <t>Caixas para Esgoto Sanitário</t>
  </si>
  <si>
    <t>Caixas esgoto sanitário padrão MG-91-I-2-45</t>
  </si>
  <si>
    <t>Louças, Metais, Aparelhos Sanitários e Acessórios</t>
  </si>
  <si>
    <t>Engate flexível PVC</t>
  </si>
  <si>
    <t>Torneira cromada para lavatório</t>
  </si>
  <si>
    <t>Torneira cromada para tanque</t>
  </si>
  <si>
    <t>Torneira cromada para jardim</t>
  </si>
  <si>
    <t>Válvula em PVC sem ladrão para lavatório Ø 7/8</t>
  </si>
  <si>
    <t>Válvula em PVC para tanque Ø 1 1/4</t>
  </si>
  <si>
    <t>Válvula metálica com acabamento cromado para pia cozinha Ø 7/8</t>
  </si>
  <si>
    <t>Sifão em PVC para lavatório Ø 7/8   x 1 1/2</t>
  </si>
  <si>
    <t>Sifão em PVC para pia cozinha Ø 7/8   x 1 1/2</t>
  </si>
  <si>
    <t>Sifão em PVC para tanque Ø 1 1/4   x 1 1/2</t>
  </si>
  <si>
    <t>Braço para chuveiro em alumínio</t>
  </si>
  <si>
    <t>Tanque em louça 20 litros</t>
  </si>
  <si>
    <t>Vaso sanitário inclusive caixa acoplada em louça</t>
  </si>
  <si>
    <t>Torneira de metal cromada para bancada de pia de cozinha com filtro e aerador</t>
  </si>
  <si>
    <t>Bancada em ardósia polida 120x50 para cozinha com cuba inox</t>
  </si>
  <si>
    <t>Bancada com rodobanca em ardósia polida 120x60 para banheiro e lavatório de louça de embutir</t>
  </si>
  <si>
    <t xml:space="preserve">TOTAL ITEM:  08   </t>
  </si>
  <si>
    <t>INSTALAÇÕES ESPECIAIS</t>
  </si>
  <si>
    <t>Instalações de Gás</t>
  </si>
  <si>
    <t>Instalações de gás</t>
  </si>
  <si>
    <t xml:space="preserve">TOTAL ITEM:  09   </t>
  </si>
  <si>
    <t>ESQUADRIAS E FERRAGENS</t>
  </si>
  <si>
    <t>Esquadrias Mistas</t>
  </si>
  <si>
    <t>Porta pronta em madeira com alisar e marco em alumínio</t>
  </si>
  <si>
    <t>Esquadria de Alumínio</t>
  </si>
  <si>
    <t>Porta abrir em alumínio com divisão horizontal, 0,80x2,10m com vidro fantasia</t>
  </si>
  <si>
    <t>Janela correr em alumínio com báscula, 1,00x1,20m, 2 folhas com vidro fantasia</t>
  </si>
  <si>
    <t>Janela correr em alumínio com báscula, 1,20x1,20m, 2 folhas com vidro fantasia</t>
  </si>
  <si>
    <t>Janela maxim ar alumínio 2 folhas verticais , sendo a folha inferior fixa, com vidro fantasia  0,60 x 1,20m</t>
  </si>
  <si>
    <t>Janela maxim ar alumínio com duas folhas horizontais com vidro fantasia 1,20 X 0,60m</t>
  </si>
  <si>
    <t>Alçapão em alumínio pintado, 0,80x0,60m</t>
  </si>
  <si>
    <t xml:space="preserve">TOTAL ITEM:  10   </t>
  </si>
  <si>
    <t>REVESTIMENTOS</t>
  </si>
  <si>
    <t>Revestimentos Internos</t>
  </si>
  <si>
    <t>Chapisco com argamassa cimento e areia traço 1:3</t>
  </si>
  <si>
    <t>Reboco tipo paulista com argamassa cimento, cal hidratada e areia traço 1:2:8</t>
  </si>
  <si>
    <t>Gesso desempenado aplicado sobre paredes ou tetos</t>
  </si>
  <si>
    <t>Emboço com argamassa cimento, cal hidratada e areia traço 1:2:8</t>
  </si>
  <si>
    <t>Revestimento cerâmico, mínimo 20x20cm, 5cm assentado com argamassa pré-fabricada cimento colante, juntas a prumo, inclusive rejunte</t>
  </si>
  <si>
    <t>Revestimentos Externos</t>
  </si>
  <si>
    <t>Moldura para portas e janelas em argamassa mista cimento, cal hidratada e areia traço 1:2:8, largura 10cm, espessura 1,50cm</t>
  </si>
  <si>
    <t>Revestimento cerâmico, mínimo 20x20cm, argamassa pré-fabricada cimento colante, juntas a prumo, inclusive rejunte</t>
  </si>
  <si>
    <t>Peitoris</t>
  </si>
  <si>
    <t>Peitoril em ardósia polida com 2cm de espessura</t>
  </si>
  <si>
    <t xml:space="preserve">TOTAL ITEM:  11   </t>
  </si>
  <si>
    <t>PISOS</t>
  </si>
  <si>
    <t>Regularizações</t>
  </si>
  <si>
    <t>Contra-piso regularização com argamassa cimento e areia traço 1:4</t>
  </si>
  <si>
    <t>Base em blocos concreto para apoio caixas dágua, espessura 0,20m</t>
  </si>
  <si>
    <t>Acabamentos</t>
  </si>
  <si>
    <t>Piso cerâmico 30x30cm, assentado com argamassa pré-fabricada cimento colante, inclusive rejunte</t>
  </si>
  <si>
    <t>Rodapés</t>
  </si>
  <si>
    <t>Rodapé cerâmico 7cm altura, assentado com argamassa pré-fabricada cimento colante</t>
  </si>
  <si>
    <t>Soleiras</t>
  </si>
  <si>
    <t>Soleira em ardósia calibrada com 2cm de espessura</t>
  </si>
  <si>
    <t xml:space="preserve">TOTAL ITEM:  12   </t>
  </si>
  <si>
    <t>PINTURAS</t>
  </si>
  <si>
    <t>Pinturas Internas de Paredes e Tetos</t>
  </si>
  <si>
    <t>Pintura com tinta látex acrílica sobre reboco, inclusive aplicação de selador</t>
  </si>
  <si>
    <t>Pinturas Externas de Paredes</t>
  </si>
  <si>
    <t>Pintura com tinta látex acrílica sobre reboco, inclusive aplicação selador</t>
  </si>
  <si>
    <t>Pintura com tinta esmalte sobre molduras portas e janelas, inclusive aplicação selador</t>
  </si>
  <si>
    <t xml:space="preserve">TOTAL ITEM:  14   </t>
  </si>
  <si>
    <t>SERVIÇOS COMPLEMENTARES</t>
  </si>
  <si>
    <t>Passeio de Proteção</t>
  </si>
  <si>
    <t>Acabamento desempenado manual da superfície final pisos concreto</t>
  </si>
  <si>
    <t>Placas</t>
  </si>
  <si>
    <t>Placa indicativa número casa</t>
  </si>
  <si>
    <t>Placa indicativa nome rua</t>
  </si>
  <si>
    <t>VB</t>
  </si>
  <si>
    <t>Limpezas</t>
  </si>
  <si>
    <t>Limpeza geral da edificação</t>
  </si>
  <si>
    <t>Despesas Diversas</t>
  </si>
  <si>
    <t>Controle tecnológico (ensaios de materias de obra)</t>
  </si>
  <si>
    <t>Averbações de baixa e habite-se e certidões de matrículas</t>
  </si>
  <si>
    <t>Taxas municipais - alvará, habite-se e numeração</t>
  </si>
  <si>
    <t xml:space="preserve">TOTAL ITEM:  15   </t>
  </si>
  <si>
    <t xml:space="preserve">TOTAL DA PLANILHA: </t>
  </si>
  <si>
    <t xml:space="preserve">Total da Planilha (x 40) </t>
  </si>
  <si>
    <t>Kit de Adaptações para PNE</t>
  </si>
  <si>
    <t>Alvenaria estrutural em bloco de concreto, 14x19x39cm, espessura da parede 14cm</t>
  </si>
  <si>
    <t>Vergas e Contra-vergas</t>
  </si>
  <si>
    <t>Estrutura Metálica</t>
  </si>
  <si>
    <t>Estrutura de aço para telhas cerâmicas para casa tipo MG-91-I-2-45 PNE</t>
  </si>
  <si>
    <t>Lavatório louça s/ coluna</t>
  </si>
  <si>
    <t>Banco articulável em aço inoxidável e assento em resina antiderrapante, comprimento 70,00cm, largura 45,00cm</t>
  </si>
  <si>
    <t>Bancada em ardósia polida para banheiro e lavatório de louça de embutir</t>
  </si>
  <si>
    <t>Barra apoio em aluminio com pintura epóxi, comprimento 40,00cm</t>
  </si>
  <si>
    <t>Barra apoio em aluminio com pintura epóxi, comprimento 60,00cm</t>
  </si>
  <si>
    <t>Barra apoio em aluminio com pintura epóxi, comprimento 70,00cm</t>
  </si>
  <si>
    <t>Barra apoio em aluminio com pintura epóxi, comprimento 90,00cm</t>
  </si>
  <si>
    <t>Esquadrias em PVC</t>
  </si>
  <si>
    <t>Porta sanfonada em PVC 1,10x2,10m</t>
  </si>
  <si>
    <t>Esquadrias Mista</t>
  </si>
  <si>
    <t>Revestimento Interno</t>
  </si>
  <si>
    <t>Reboco tipo paulista com argamassa de cimento, cal hidratada e areia traço 1:2:8</t>
  </si>
  <si>
    <t>Emboço com argamassa de cimento, cal hidratada e areia traço 1:2:8</t>
  </si>
  <si>
    <t>Azulejo 15x15cm assentado com argamassa pré-fabricada de cimento colante, juntas a prumo, inclusive rejunte</t>
  </si>
  <si>
    <t>Sóculo em concreto fck=25,0MPa para adequação da altura do vaso sanitário, largura 30,00cm, comprimento 50,00cm e altura 8,00cm</t>
  </si>
  <si>
    <t>Pintura Interna para Paredes e Tetos</t>
  </si>
  <si>
    <t>Pintura com tinta látex acrílica sobre sóculo</t>
  </si>
  <si>
    <t>Rampa para acesso ao passeio em concreto fck=25,0MPa, espessura 8cm, largura 1,20m, inclinação máxima de 8%, inclusive acabamento desempenado</t>
  </si>
  <si>
    <t>Terraplanagem e Obras Complementares</t>
  </si>
  <si>
    <t>SERVIÇOS PRELIMINARES</t>
  </si>
  <si>
    <t>Placas de Obra</t>
  </si>
  <si>
    <t>Fornecimento e assentamento de placa de obra 4,00x2,00m</t>
  </si>
  <si>
    <t>Fornecimento e assentamento de placa de obra 4,50x3,50m</t>
  </si>
  <si>
    <t xml:space="preserve">TOTAL ITEM:  21   </t>
  </si>
  <si>
    <t>TERRAPLENAGEM E TRABALHOS EM TERRA</t>
  </si>
  <si>
    <t>Desmatamento, Destocamento e Limpeza do Terreno</t>
  </si>
  <si>
    <t>Limpeza do terreno</t>
  </si>
  <si>
    <t>Escavação e Carga Mecânica de Solos</t>
  </si>
  <si>
    <t>Escavação e carga mecânica de material de 1ª categoria</t>
  </si>
  <si>
    <t>Compactação de Aterros</t>
  </si>
  <si>
    <t>Compactação aterros a 100% do proctor normal</t>
  </si>
  <si>
    <t>Transporte de Material de Qualquer Natureza Sobre Caminhão</t>
  </si>
  <si>
    <t>Transporte de material de qualquer natureza sobre caminhão, 1km&lt;DMT&lt;=2km</t>
  </si>
  <si>
    <t xml:space="preserve">TOTAL ITEM:  22   </t>
  </si>
  <si>
    <t>CONTENÇÕES</t>
  </si>
  <si>
    <t>Muro de Arrimo Tipo   A</t>
  </si>
  <si>
    <t>Muro arrimo tipo A H=0,50m</t>
  </si>
  <si>
    <t>Muro arrimo tipo A H=1,00m</t>
  </si>
  <si>
    <t>Muro arrimo tipo A H=2,00m</t>
  </si>
  <si>
    <t xml:space="preserve">TOTAL ITEM:  27   </t>
  </si>
  <si>
    <t>URBANIZAÇÃO E OBRAS COMPLEMENTARES</t>
  </si>
  <si>
    <t>Passeio</t>
  </si>
  <si>
    <t>Passeio em concreto fck=15,0MPa, espessura 6,00cm com acabamento desempenado da superfície</t>
  </si>
  <si>
    <t>Piso tátil direcional 25x25cm vermelho em concreto</t>
  </si>
  <si>
    <t>Escada de Acesso ao Lote</t>
  </si>
  <si>
    <t>Escada acesso aos lotes conforme projeto</t>
  </si>
  <si>
    <t>Cobertura Vegetal</t>
  </si>
  <si>
    <t>Fornecimento e plantio grama Esmeraldas em placas</t>
  </si>
  <si>
    <t>Árvore Ornamental</t>
  </si>
  <si>
    <t>Fornecimento e plantio árvore ornamental com altura mínima 1,50m</t>
  </si>
  <si>
    <t>Pedestal de Inauguração</t>
  </si>
  <si>
    <t>Pedestal para inauguração de obra conforme projeto, exclusive placa</t>
  </si>
  <si>
    <t>Fornecimento e colocação de placa de aço inoxidável 50x70cm para inauguração de obra</t>
  </si>
  <si>
    <t xml:space="preserve">TOTAL ITEM:  28   </t>
  </si>
  <si>
    <t>Regularização e Compactação</t>
  </si>
  <si>
    <t>Regularização e compactação de sub-leito</t>
  </si>
  <si>
    <t xml:space="preserve">TOTAL ITEM:  33   </t>
  </si>
  <si>
    <t>Canteiro de Obras - 36 a 49 funcionários - MG-3-CO-50-66</t>
  </si>
  <si>
    <t>Painéis de Vedação</t>
  </si>
  <si>
    <t>Painel de vedação em compensado de madeira 12mm com estrutura de madeira 6x6cm</t>
  </si>
  <si>
    <t>COBERTURA</t>
  </si>
  <si>
    <t>Estruturas de Madeira</t>
  </si>
  <si>
    <t>Estrutura madeira para telhas onduladas fibrocimento para instalações provisórias</t>
  </si>
  <si>
    <t>Telhamento em Fibrocimento</t>
  </si>
  <si>
    <t>Cobertura com telha fibrocimento ondulada, espessura 6mm, comprimento 1,83m</t>
  </si>
  <si>
    <t>INSTALAÇÕES ELÉTRICAS, TELEF E ANTENA DE TV</t>
  </si>
  <si>
    <t>Ramal ligação elétrico interno aéreo, 1 linha, exceto fiação</t>
  </si>
  <si>
    <t>Padrão entrada energia elétrica aéreo, trifásico, com disjuntor 90A, 7m padrão CEMIG com reaproveitamento de 5 vezes</t>
  </si>
  <si>
    <t>Quadro distribuição energia elétrica em chapa aço, para 8 circuitos sem barramento</t>
  </si>
  <si>
    <t>Disjuntor bipolar 32A colocado em quadro distribuição</t>
  </si>
  <si>
    <t>Disjuntor diferencial bipolar 32A colocado em quadro distribuição</t>
  </si>
  <si>
    <t>Fios e Conectores</t>
  </si>
  <si>
    <t>Fio isolado PVC seção 1,5mm² 750V 70°C inclusive roldana de fixação</t>
  </si>
  <si>
    <t>Fio isolado PVC seção 2,5mm² 750V 70°C inclusive roldana de fixação</t>
  </si>
  <si>
    <t>Fio isolado PVC seção 4mm² 750V 70°C</t>
  </si>
  <si>
    <t>Cabo isolado em PVC seção 16mm² 750V 70°C - reaproveitamento de 5 vezes</t>
  </si>
  <si>
    <t>Cabo isolado em PVC seção 25mm² 750V 70°C - reaproveitamento de 5 vezes</t>
  </si>
  <si>
    <t>Tomada de sobrepor 3 pólos, 20A-250V</t>
  </si>
  <si>
    <t>Interruptor de sobrepor 1 tecla simples, 10A-250V</t>
  </si>
  <si>
    <t>Boquilha (receptáculo)</t>
  </si>
  <si>
    <t>Caixa d'água para instalações provisórias</t>
  </si>
  <si>
    <t>Estrutura em madeira para torre de reservatório de água</t>
  </si>
  <si>
    <t>Distribuição de água fria para instalações provisórias MG-3-CO-50-66</t>
  </si>
  <si>
    <t>Distribuição de esgoto sanitário para instalações provisórias MG-3-CO-50-66</t>
  </si>
  <si>
    <t>Caixa de inspeção pré-moldada, diâmetro interno 40cm, diâmetro externo 47cm e altura interna 50cm</t>
  </si>
  <si>
    <t>Caixa de gordura pré-moldada, diâmetro interno 30cm, diâmetro externo 37cm e altura interna 30cm</t>
  </si>
  <si>
    <t>Fossa para modulo sanitário unifamiliar Ø=0,80m prof 3,00m</t>
  </si>
  <si>
    <t>Vaso sanitário simples louça</t>
  </si>
  <si>
    <t>Caixa de descarga de sobrepor de plástico</t>
  </si>
  <si>
    <t>Lavatório louça sem coluna</t>
  </si>
  <si>
    <t>Torneira plástica para lavatório</t>
  </si>
  <si>
    <t>Torneira plástica para pia cozinha</t>
  </si>
  <si>
    <t>Válvula PVC sem ladrão lavatório Ø7/8"</t>
  </si>
  <si>
    <t>Válvula em PVC para pia cozinha Ø 7/8</t>
  </si>
  <si>
    <t>Mictório em louça</t>
  </si>
  <si>
    <t>Bebedouro de pressão para 40 p/h com reaproveitamento de 5 vezes</t>
  </si>
  <si>
    <t>Pia em mármore sintético 140x50cm</t>
  </si>
  <si>
    <t>Ferragens</t>
  </si>
  <si>
    <t>Dobradiça ferro largura 2 1/2" e altura 3</t>
  </si>
  <si>
    <t>Abertura de Passagens e Iluminação</t>
  </si>
  <si>
    <t>Abertura de vãos e passagens em divisórias de compensado</t>
  </si>
  <si>
    <t>Lastros</t>
  </si>
  <si>
    <t>Lastro impermeabilizante em concreto fck=10,0MPa, espessura 4cm</t>
  </si>
  <si>
    <t>Piso cimentado natado com argamassa de cimento e areia traço 1:4</t>
  </si>
  <si>
    <t>Acabamento desempenado manual da superfície final de pisos de concreto</t>
  </si>
  <si>
    <t>Equipamentos para Instalações Provisórias</t>
  </si>
  <si>
    <t>Fogareiro 1,00x2,30m</t>
  </si>
  <si>
    <t>EQUIPAMENTOS E MOBILIÁRIO</t>
  </si>
  <si>
    <t>Móveis Para Instalação Provisória</t>
  </si>
  <si>
    <t>Bancos para instalação provisório em madeira de 3a</t>
  </si>
  <si>
    <t>Mesa para instalações provisórias em madeira de 3a</t>
  </si>
  <si>
    <t>Armário metálico 8 portas, altura 2,40m, largura 1,20m, profundidade 0,40m com prateleira - reaproveitamento de 5 vezes</t>
  </si>
  <si>
    <t xml:space="preserve">TOTAL ITEM:  20   </t>
  </si>
  <si>
    <t xml:space="preserve">TOTAL DO PROJETO: </t>
  </si>
  <si>
    <t/>
  </si>
  <si>
    <t>Item</t>
  </si>
  <si>
    <t>01.</t>
  </si>
  <si>
    <t>01.01.</t>
  </si>
  <si>
    <t>01.01.002.</t>
  </si>
  <si>
    <t>01.01.010.</t>
  </si>
  <si>
    <t>01.01.011.</t>
  </si>
  <si>
    <t>02.</t>
  </si>
  <si>
    <t>02.01.</t>
  </si>
  <si>
    <t>02.01.001.</t>
  </si>
  <si>
    <t>02.01.004.</t>
  </si>
  <si>
    <t>02.04.</t>
  </si>
  <si>
    <t>02.04.001.</t>
  </si>
  <si>
    <t>02.04.002.</t>
  </si>
  <si>
    <t>02.04.013.</t>
  </si>
  <si>
    <t>02.04.050.</t>
  </si>
  <si>
    <t>02.04.052.</t>
  </si>
  <si>
    <t>02.04.058.</t>
  </si>
  <si>
    <t>03.</t>
  </si>
  <si>
    <t>03.03.</t>
  </si>
  <si>
    <t>03.03.040.</t>
  </si>
  <si>
    <t>03.03.041.</t>
  </si>
  <si>
    <t>03.04.</t>
  </si>
  <si>
    <t>03.04.022.</t>
  </si>
  <si>
    <t>04.</t>
  </si>
  <si>
    <t>04.02.</t>
  </si>
  <si>
    <t>04.02.001.</t>
  </si>
  <si>
    <t>04.03.</t>
  </si>
  <si>
    <t>04.03.003.</t>
  </si>
  <si>
    <t>04.04.</t>
  </si>
  <si>
    <t>04.04.020.</t>
  </si>
  <si>
    <t>04.04.021.</t>
  </si>
  <si>
    <t>04.09.</t>
  </si>
  <si>
    <t>04.09.001.</t>
  </si>
  <si>
    <t>05.</t>
  </si>
  <si>
    <t>05.02.</t>
  </si>
  <si>
    <t>05.02.006.</t>
  </si>
  <si>
    <t>05.03.</t>
  </si>
  <si>
    <t>05.03.003.</t>
  </si>
  <si>
    <t>05.03.006.</t>
  </si>
  <si>
    <t>05.03.007.</t>
  </si>
  <si>
    <t>05.03.009.</t>
  </si>
  <si>
    <t>06.</t>
  </si>
  <si>
    <t>06.01.</t>
  </si>
  <si>
    <t>06.01.002.</t>
  </si>
  <si>
    <t>07.</t>
  </si>
  <si>
    <t>07.01.</t>
  </si>
  <si>
    <t>07.01.001.</t>
  </si>
  <si>
    <t>07.01.005.</t>
  </si>
  <si>
    <t>07.01.006.</t>
  </si>
  <si>
    <t>07.02.</t>
  </si>
  <si>
    <t>07.02.003.</t>
  </si>
  <si>
    <t>07.03.</t>
  </si>
  <si>
    <t>07.03.002.</t>
  </si>
  <si>
    <t>07.03.003.</t>
  </si>
  <si>
    <t>07.03.008.</t>
  </si>
  <si>
    <t>07.03.050.</t>
  </si>
  <si>
    <t>07.03.060.</t>
  </si>
  <si>
    <t>07.04.</t>
  </si>
  <si>
    <t>07.04.002.</t>
  </si>
  <si>
    <t>07.04.003.</t>
  </si>
  <si>
    <t>07.04.009.</t>
  </si>
  <si>
    <t>07.04.022.</t>
  </si>
  <si>
    <t>07.05.</t>
  </si>
  <si>
    <t>07.05.006.</t>
  </si>
  <si>
    <t>07.05.007.</t>
  </si>
  <si>
    <t>07.05.009.</t>
  </si>
  <si>
    <t>07.05.016.</t>
  </si>
  <si>
    <t>07.06.</t>
  </si>
  <si>
    <t>07.06.002.</t>
  </si>
  <si>
    <t>07.06.005.</t>
  </si>
  <si>
    <t>07.06.009.</t>
  </si>
  <si>
    <t>07.06.034.</t>
  </si>
  <si>
    <t>07.06.040.</t>
  </si>
  <si>
    <t>07.06.073.</t>
  </si>
  <si>
    <t>07.06.074.</t>
  </si>
  <si>
    <t>07.07.</t>
  </si>
  <si>
    <t>07.07.010.</t>
  </si>
  <si>
    <t>07.07.012.</t>
  </si>
  <si>
    <t>07.07.015.</t>
  </si>
  <si>
    <t>07.07.019.</t>
  </si>
  <si>
    <t>07.07.041.</t>
  </si>
  <si>
    <t>07.07.046.</t>
  </si>
  <si>
    <t>07.07.047.</t>
  </si>
  <si>
    <t>07.07.058.</t>
  </si>
  <si>
    <t>07.08.</t>
  </si>
  <si>
    <t>07.08.015.</t>
  </si>
  <si>
    <t>07.08.022.</t>
  </si>
  <si>
    <t>07.09.</t>
  </si>
  <si>
    <t>07.09.001.</t>
  </si>
  <si>
    <t>07.09.002.</t>
  </si>
  <si>
    <t>07.09.004.</t>
  </si>
  <si>
    <t>07.09.007.</t>
  </si>
  <si>
    <t>07.09.008.</t>
  </si>
  <si>
    <t>07.09.009.</t>
  </si>
  <si>
    <t>07.09.045.</t>
  </si>
  <si>
    <t>08.</t>
  </si>
  <si>
    <t>08.01.</t>
  </si>
  <si>
    <t>08.01.001.</t>
  </si>
  <si>
    <t>08.02.</t>
  </si>
  <si>
    <t>08.02.004.</t>
  </si>
  <si>
    <t>08.03.</t>
  </si>
  <si>
    <t>08.03.004.</t>
  </si>
  <si>
    <t>08.04.</t>
  </si>
  <si>
    <t>08.04.004.</t>
  </si>
  <si>
    <t>08.05.</t>
  </si>
  <si>
    <t>08.05.002.</t>
  </si>
  <si>
    <t>08.06.</t>
  </si>
  <si>
    <t>08.06.004.</t>
  </si>
  <si>
    <t>08.07.</t>
  </si>
  <si>
    <t>08.07.004.</t>
  </si>
  <si>
    <t>08.08.</t>
  </si>
  <si>
    <t>08.08.003.</t>
  </si>
  <si>
    <t>08.09.</t>
  </si>
  <si>
    <t>08.09.020.</t>
  </si>
  <si>
    <t>08.09.027.</t>
  </si>
  <si>
    <t>08.09.029.</t>
  </si>
  <si>
    <t>08.09.030.</t>
  </si>
  <si>
    <t>08.09.031.</t>
  </si>
  <si>
    <t>08.09.034.</t>
  </si>
  <si>
    <t>08.09.037.</t>
  </si>
  <si>
    <t>08.09.039.</t>
  </si>
  <si>
    <t>08.09.041.</t>
  </si>
  <si>
    <t>08.09.042.</t>
  </si>
  <si>
    <t>08.09.047.</t>
  </si>
  <si>
    <t>08.09.072.</t>
  </si>
  <si>
    <t>08.09.073.</t>
  </si>
  <si>
    <t>08.09.093.</t>
  </si>
  <si>
    <t>08.09.111.</t>
  </si>
  <si>
    <t>08.09.112.</t>
  </si>
  <si>
    <t>09.</t>
  </si>
  <si>
    <t>09.01.</t>
  </si>
  <si>
    <t>09.01.001.</t>
  </si>
  <si>
    <t>10.</t>
  </si>
  <si>
    <t>10.05.</t>
  </si>
  <si>
    <t>10.05.006.</t>
  </si>
  <si>
    <t>10.06.</t>
  </si>
  <si>
    <t>10.06.008.</t>
  </si>
  <si>
    <t>10.06.018.</t>
  </si>
  <si>
    <t>10.06.019.</t>
  </si>
  <si>
    <t>10.06.050.</t>
  </si>
  <si>
    <t>10.06.052.</t>
  </si>
  <si>
    <t>10.06.081.</t>
  </si>
  <si>
    <t>11.</t>
  </si>
  <si>
    <t>11.01.</t>
  </si>
  <si>
    <t>11.01.001.</t>
  </si>
  <si>
    <t>11.01.004.</t>
  </si>
  <si>
    <t>11.01.006.</t>
  </si>
  <si>
    <t>11.01.008.</t>
  </si>
  <si>
    <t>11.01.015.</t>
  </si>
  <si>
    <t>11.02.</t>
  </si>
  <si>
    <t>11.02.004.</t>
  </si>
  <si>
    <t>11.02.007.</t>
  </si>
  <si>
    <t>11.02.014.</t>
  </si>
  <si>
    <t>11.02.015.</t>
  </si>
  <si>
    <t>11.03.</t>
  </si>
  <si>
    <t>11.03.006.</t>
  </si>
  <si>
    <t>12.</t>
  </si>
  <si>
    <t>12.02.</t>
  </si>
  <si>
    <t>12.02.001.</t>
  </si>
  <si>
    <t>12.02.005.</t>
  </si>
  <si>
    <t>12.03.</t>
  </si>
  <si>
    <t>12.03.006.</t>
  </si>
  <si>
    <t>12.04.</t>
  </si>
  <si>
    <t>12.04.002.</t>
  </si>
  <si>
    <t>12.05.</t>
  </si>
  <si>
    <t>12.05.007.</t>
  </si>
  <si>
    <t>14.</t>
  </si>
  <si>
    <t>14.01.</t>
  </si>
  <si>
    <t>14.01.010.</t>
  </si>
  <si>
    <t>14.02.</t>
  </si>
  <si>
    <t>14.02.006.</t>
  </si>
  <si>
    <t>14.02.010.</t>
  </si>
  <si>
    <t>15.</t>
  </si>
  <si>
    <t>15.01.</t>
  </si>
  <si>
    <t>15.01.033.</t>
  </si>
  <si>
    <t>15.02.</t>
  </si>
  <si>
    <t>15.02.001.</t>
  </si>
  <si>
    <t>15.02.002.</t>
  </si>
  <si>
    <t>15.03.</t>
  </si>
  <si>
    <t>15.03.001.</t>
  </si>
  <si>
    <t>15.10.</t>
  </si>
  <si>
    <t>15.10.003.</t>
  </si>
  <si>
    <t>15.10.005.</t>
  </si>
  <si>
    <t>15.10.006.</t>
  </si>
  <si>
    <t>05.02.009.</t>
  </si>
  <si>
    <t>08.09.006.</t>
  </si>
  <si>
    <t>08.09.070.</t>
  </si>
  <si>
    <t>08.09.201.</t>
  </si>
  <si>
    <t>08.09.203.</t>
  </si>
  <si>
    <t>08.09.204.</t>
  </si>
  <si>
    <t>08.09.206.</t>
  </si>
  <si>
    <t>10.04.</t>
  </si>
  <si>
    <t>10.04.005.</t>
  </si>
  <si>
    <t>11.01.010.</t>
  </si>
  <si>
    <t>12.02.004.</t>
  </si>
  <si>
    <t>14.01.011.</t>
  </si>
  <si>
    <t>15.01.035.</t>
  </si>
  <si>
    <t>21.</t>
  </si>
  <si>
    <t>21.04.</t>
  </si>
  <si>
    <t>21.04.005.</t>
  </si>
  <si>
    <t>21.04.006.</t>
  </si>
  <si>
    <t>22.</t>
  </si>
  <si>
    <t>22.01.</t>
  </si>
  <si>
    <t>22.01.003.</t>
  </si>
  <si>
    <t>22.04.</t>
  </si>
  <si>
    <t>22.04.001.</t>
  </si>
  <si>
    <t>22.06.</t>
  </si>
  <si>
    <t>22.06.003.</t>
  </si>
  <si>
    <t>22.15.</t>
  </si>
  <si>
    <t>22.15.002.</t>
  </si>
  <si>
    <t>27.</t>
  </si>
  <si>
    <t>27.01.</t>
  </si>
  <si>
    <t>27.01.001.</t>
  </si>
  <si>
    <t>27.01.002.</t>
  </si>
  <si>
    <t>27.01.004.</t>
  </si>
  <si>
    <t>28.</t>
  </si>
  <si>
    <t>28.02.</t>
  </si>
  <si>
    <t>28.02.001.</t>
  </si>
  <si>
    <t>28.02.003.</t>
  </si>
  <si>
    <t>28.05.</t>
  </si>
  <si>
    <t>28.05.001.</t>
  </si>
  <si>
    <t>28.06.</t>
  </si>
  <si>
    <t>28.06.003.</t>
  </si>
  <si>
    <t>28.07.</t>
  </si>
  <si>
    <t>28.07.001.</t>
  </si>
  <si>
    <t>28.08.</t>
  </si>
  <si>
    <t>28.08.001.</t>
  </si>
  <si>
    <t>28.08.002.</t>
  </si>
  <si>
    <t>33.01.</t>
  </si>
  <si>
    <t>33.01.001.</t>
  </si>
  <si>
    <t>04.06.</t>
  </si>
  <si>
    <t>04.06.001.</t>
  </si>
  <si>
    <t>05.01.</t>
  </si>
  <si>
    <t>05.01.050.</t>
  </si>
  <si>
    <t>05.04.</t>
  </si>
  <si>
    <t>05.04.003.</t>
  </si>
  <si>
    <t>07.01.004.</t>
  </si>
  <si>
    <t>07.01.051.</t>
  </si>
  <si>
    <t>07.02.001.</t>
  </si>
  <si>
    <t>07.03.015.</t>
  </si>
  <si>
    <t>07.03.040.</t>
  </si>
  <si>
    <t>07.06.001.</t>
  </si>
  <si>
    <t>07.06.003.</t>
  </si>
  <si>
    <t>07.06.010.</t>
  </si>
  <si>
    <t>07.06.011.</t>
  </si>
  <si>
    <t>07.07.014.</t>
  </si>
  <si>
    <t>07.08.001.</t>
  </si>
  <si>
    <t>08.03.050.</t>
  </si>
  <si>
    <t>08.03.051.</t>
  </si>
  <si>
    <t>08.04.054.</t>
  </si>
  <si>
    <t>08.06.053.</t>
  </si>
  <si>
    <t>08.08.050.</t>
  </si>
  <si>
    <t>08.08.060.</t>
  </si>
  <si>
    <t>08.08.090.</t>
  </si>
  <si>
    <t>08.09.001.</t>
  </si>
  <si>
    <t>08.09.002.</t>
  </si>
  <si>
    <t>08.09.023.</t>
  </si>
  <si>
    <t>08.09.024.</t>
  </si>
  <si>
    <t>08.09.032.</t>
  </si>
  <si>
    <t>08.09.050.</t>
  </si>
  <si>
    <t>08.09.060.</t>
  </si>
  <si>
    <t>08.09.090.</t>
  </si>
  <si>
    <t>10.01.</t>
  </si>
  <si>
    <t>10.01.001.</t>
  </si>
  <si>
    <t>10.50.</t>
  </si>
  <si>
    <t>10.50.001.</t>
  </si>
  <si>
    <t>12.01.</t>
  </si>
  <si>
    <t>12.01.001.</t>
  </si>
  <si>
    <t>12.03.002.</t>
  </si>
  <si>
    <t>12.03.003.</t>
  </si>
  <si>
    <t>15.05.</t>
  </si>
  <si>
    <t>15.05.001.</t>
  </si>
  <si>
    <t>20.</t>
  </si>
  <si>
    <t>20.50.</t>
  </si>
  <si>
    <t>20.50.001.</t>
  </si>
  <si>
    <t>20.50.002.</t>
  </si>
  <si>
    <t>20.50.004.</t>
  </si>
  <si>
    <t>Digitar o valor do desconto</t>
  </si>
  <si>
    <t>O valor do BDI será calculado</t>
  </si>
  <si>
    <t>para o envio da composicao de BDI</t>
  </si>
  <si>
    <t xml:space="preserve">Imprimir em papel timbrado </t>
  </si>
  <si>
    <t>ou adicionar a logomarca no cabeçalho</t>
  </si>
  <si>
    <t>BDI:</t>
  </si>
  <si>
    <t>Desconto: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</si>
</sst>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6" fillId="35" borderId="10" xfId="0" applyFont="1" applyFill="1" applyBorder="1" applyProtection="1"/>
    <xf numFmtId="0" fontId="16" fillId="35" borderId="11" xfId="0" applyFont="1" applyFill="1" applyBorder="1" applyProtection="1"/>
    <xf numFmtId="0" fontId="16" fillId="35" borderId="12" xfId="0" applyFont="1" applyFill="1" applyBorder="1" applyProtection="1"/>
    <xf numFmtId="0" fontId="16" fillId="35" borderId="13" xfId="0" applyFont="1" applyFill="1" applyBorder="1" applyProtection="1"/>
    <xf numFmtId="0" fontId="16" fillId="35" borderId="0" xfId="0" applyFont="1" applyFill="1" applyBorder="1" applyProtection="1"/>
    <xf numFmtId="0" fontId="16" fillId="35" borderId="14" xfId="0" applyFont="1" applyFill="1" applyBorder="1" applyProtection="1"/>
    <xf numFmtId="4" fontId="16" fillId="35" borderId="13" xfId="0" applyNumberFormat="1" applyFont="1" applyFill="1" applyBorder="1" applyProtection="1"/>
    <xf numFmtId="0" fontId="16" fillId="35" borderId="15" xfId="0" applyFont="1" applyFill="1" applyBorder="1" applyProtection="1"/>
    <xf numFmtId="0" fontId="16" fillId="35" borderId="16" xfId="0" applyFont="1" applyFill="1" applyBorder="1" applyProtection="1"/>
    <xf numFmtId="0" fontId="16" fillId="35" borderId="17" xfId="0" applyFont="1" applyFill="1" applyBorder="1" applyProtection="1"/>
    <xf numFmtId="4" fontId="18" fillId="0" borderId="0" xfId="0" applyNumberFormat="1" applyFont="1" applyAlignment="1" applyProtection="1">
      <alignment horizontal="center" vertical="center"/>
    </xf>
    <xf numFmtId="10" fontId="18" fillId="0" borderId="0" xfId="0" applyNumberFormat="1" applyFont="1" applyAlignment="1" applyProtection="1">
      <alignment horizontal="center" vertical="center"/>
    </xf>
    <xf numFmtId="10" fontId="18" fillId="0" borderId="0" xfId="0" applyNumberFormat="1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top"/>
    </xf>
    <xf numFmtId="0" fontId="16" fillId="0" borderId="0" xfId="0" applyFont="1" applyAlignment="1" applyProtection="1">
      <alignment horizontal="left" vertical="top" wrapText="1"/>
    </xf>
    <xf numFmtId="0" fontId="16" fillId="0" borderId="0" xfId="0" applyFont="1" applyProtection="1"/>
    <xf numFmtId="4" fontId="16" fillId="0" borderId="0" xfId="0" applyNumberFormat="1" applyFont="1" applyProtection="1"/>
    <xf numFmtId="4" fontId="16" fillId="34" borderId="0" xfId="0" applyNumberFormat="1" applyFont="1" applyFill="1" applyProtection="1"/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horizontal="left" vertical="top" wrapText="1"/>
    </xf>
    <xf numFmtId="0" fontId="0" fillId="0" borderId="0" xfId="0" applyProtection="1"/>
    <xf numFmtId="4" fontId="0" fillId="0" borderId="0" xfId="0" applyNumberFormat="1" applyProtection="1"/>
    <xf numFmtId="4" fontId="0" fillId="34" borderId="0" xfId="0" applyNumberFormat="1" applyFill="1" applyProtection="1"/>
    <xf numFmtId="4" fontId="0" fillId="33" borderId="0" xfId="0" applyNumberFormat="1" applyFill="1" applyProtection="1"/>
    <xf numFmtId="0" fontId="0" fillId="33" borderId="0" xfId="0" applyFill="1" applyProtection="1"/>
    <xf numFmtId="0" fontId="16" fillId="33" borderId="0" xfId="0" applyFont="1" applyFill="1" applyProtection="1"/>
    <xf numFmtId="4" fontId="16" fillId="33" borderId="0" xfId="0" applyNumberFormat="1" applyFont="1" applyFill="1" applyProtection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2"/>
  <sheetViews>
    <sheetView tabSelected="1" workbookViewId="0">
      <selection activeCell="G2" sqref="G2"/>
    </sheetView>
  </sheetViews>
  <sheetFormatPr defaultRowHeight="15" x14ac:dyDescent="0.25"/>
  <cols>
    <col min="1" max="1" width="10.5703125" style="19" customWidth="1"/>
    <col min="2" max="2" width="81.28515625" style="20" customWidth="1"/>
    <col min="3" max="3" width="5.7109375" style="21" customWidth="1"/>
    <col min="4" max="4" width="9.5703125" style="22" customWidth="1"/>
    <col min="5" max="5" width="10.42578125" style="23" hidden="1" customWidth="1"/>
    <col min="6" max="6" width="10.42578125" style="22" customWidth="1"/>
    <col min="7" max="7" width="11.7109375" style="22" bestFit="1" customWidth="1"/>
    <col min="8" max="8" width="3.7109375" style="21" customWidth="1"/>
    <col min="9" max="9" width="2.7109375" style="21" customWidth="1"/>
    <col min="10" max="13" width="9.140625" style="21"/>
    <col min="14" max="14" width="11.7109375" style="22" bestFit="1" customWidth="1"/>
    <col min="15" max="15" width="12" style="21" customWidth="1"/>
    <col min="16" max="16384" width="9.140625" style="21"/>
  </cols>
  <sheetData>
    <row r="1" spans="1:15" s="16" customFormat="1" ht="16.5" thickBot="1" x14ac:dyDescent="0.3">
      <c r="A1" s="14" t="s">
        <v>0</v>
      </c>
      <c r="B1" s="15"/>
      <c r="D1" s="17"/>
      <c r="E1" s="18"/>
      <c r="F1" s="11" t="s">
        <v>613</v>
      </c>
      <c r="G1" s="11" t="s">
        <v>614</v>
      </c>
      <c r="N1" s="17"/>
    </row>
    <row r="2" spans="1:15" s="16" customFormat="1" ht="15.75" x14ac:dyDescent="0.25">
      <c r="A2" s="14" t="s">
        <v>1</v>
      </c>
      <c r="B2" s="15"/>
      <c r="D2" s="17"/>
      <c r="E2" s="18"/>
      <c r="F2" s="12">
        <f>-1.3*(G2-1)-1</f>
        <v>0.3</v>
      </c>
      <c r="G2" s="13">
        <v>0</v>
      </c>
      <c r="J2" s="1" t="s">
        <v>608</v>
      </c>
      <c r="K2" s="2"/>
      <c r="L2" s="2"/>
      <c r="M2" s="3"/>
      <c r="N2" s="17"/>
    </row>
    <row r="3" spans="1:15" x14ac:dyDescent="0.25">
      <c r="J3" s="4" t="s">
        <v>609</v>
      </c>
      <c r="K3" s="5"/>
      <c r="L3" s="5"/>
      <c r="M3" s="6"/>
    </row>
    <row r="4" spans="1:15" x14ac:dyDescent="0.25">
      <c r="A4" s="19" t="s">
        <v>331</v>
      </c>
      <c r="B4" s="20" t="s">
        <v>2</v>
      </c>
      <c r="C4" s="21" t="s">
        <v>3</v>
      </c>
      <c r="D4" s="22" t="s">
        <v>4</v>
      </c>
      <c r="E4" s="23" t="s">
        <v>5</v>
      </c>
      <c r="F4" s="22" t="s">
        <v>5</v>
      </c>
      <c r="G4" s="22" t="s">
        <v>6</v>
      </c>
      <c r="J4" s="7" t="s">
        <v>610</v>
      </c>
      <c r="K4" s="5"/>
      <c r="L4" s="5"/>
      <c r="M4" s="6"/>
      <c r="N4" s="24"/>
      <c r="O4" s="25"/>
    </row>
    <row r="5" spans="1:15" x14ac:dyDescent="0.25">
      <c r="J5" s="4" t="s">
        <v>611</v>
      </c>
      <c r="K5" s="5"/>
      <c r="L5" s="5"/>
      <c r="M5" s="6"/>
      <c r="N5" s="24"/>
      <c r="O5" s="25"/>
    </row>
    <row r="6" spans="1:15" ht="15.75" thickBot="1" x14ac:dyDescent="0.3">
      <c r="A6" s="19" t="s">
        <v>332</v>
      </c>
      <c r="B6" s="20" t="s">
        <v>7</v>
      </c>
      <c r="J6" s="8" t="s">
        <v>612</v>
      </c>
      <c r="K6" s="9"/>
      <c r="L6" s="9"/>
      <c r="M6" s="10"/>
      <c r="N6" s="24"/>
      <c r="O6" s="25"/>
    </row>
    <row r="7" spans="1:15" x14ac:dyDescent="0.25">
      <c r="A7" s="19" t="s">
        <v>333</v>
      </c>
      <c r="B7" s="20" t="s">
        <v>9</v>
      </c>
      <c r="J7" s="25"/>
      <c r="K7" s="25"/>
      <c r="L7" s="25"/>
      <c r="M7" s="25"/>
      <c r="N7" s="24"/>
      <c r="O7" s="25"/>
    </row>
    <row r="8" spans="1:15" x14ac:dyDescent="0.25">
      <c r="A8" s="19" t="s">
        <v>334</v>
      </c>
      <c r="B8" s="20" t="s">
        <v>10</v>
      </c>
      <c r="C8" s="21" t="s">
        <v>11</v>
      </c>
      <c r="D8" s="22">
        <v>44.8</v>
      </c>
      <c r="E8" s="23">
        <v>6.08</v>
      </c>
      <c r="F8" s="22">
        <f>IF(AND(E8&lt;&gt;0,E8&lt;&gt;"",E8&lt;&gt;" "),ROUND(E8*(1-$G$2),2),"")</f>
        <v>6.08</v>
      </c>
      <c r="G8" s="22">
        <f>ROUND((D8*F8),2)</f>
        <v>272.38</v>
      </c>
      <c r="J8" s="25"/>
      <c r="K8" s="25"/>
      <c r="L8" s="25"/>
      <c r="M8" s="25"/>
      <c r="N8" s="24"/>
      <c r="O8" s="25"/>
    </row>
    <row r="9" spans="1:15" x14ac:dyDescent="0.25">
      <c r="A9" s="19" t="s">
        <v>335</v>
      </c>
      <c r="B9" s="20" t="s">
        <v>12</v>
      </c>
      <c r="C9" s="21" t="s">
        <v>13</v>
      </c>
      <c r="D9" s="22">
        <v>1</v>
      </c>
      <c r="E9" s="23">
        <v>22.41</v>
      </c>
      <c r="F9" s="22">
        <f t="shared" ref="F9:F72" si="0">IF(AND(E9&lt;&gt;0,E9&lt;&gt;"",E9&lt;&gt;" "),ROUND(E9*(1-$G$2),2),"")</f>
        <v>22.41</v>
      </c>
      <c r="G9" s="22">
        <f>ROUND((D9*F9),2)</f>
        <v>22.41</v>
      </c>
      <c r="J9" s="25"/>
      <c r="K9" s="25"/>
      <c r="L9" s="25"/>
      <c r="M9" s="25"/>
      <c r="N9" s="24"/>
      <c r="O9" s="25"/>
    </row>
    <row r="10" spans="1:15" x14ac:dyDescent="0.25">
      <c r="A10" s="19" t="s">
        <v>336</v>
      </c>
      <c r="B10" s="20" t="s">
        <v>14</v>
      </c>
      <c r="C10" s="21" t="s">
        <v>15</v>
      </c>
      <c r="D10" s="22">
        <v>1</v>
      </c>
      <c r="E10" s="23">
        <v>36.130000000000003</v>
      </c>
      <c r="F10" s="22">
        <f t="shared" si="0"/>
        <v>36.130000000000003</v>
      </c>
      <c r="G10" s="22">
        <f>ROUND((D10*F10),2)</f>
        <v>36.130000000000003</v>
      </c>
      <c r="J10" s="25"/>
      <c r="K10" s="25"/>
      <c r="L10" s="25"/>
      <c r="M10" s="25"/>
      <c r="N10" s="24"/>
      <c r="O10" s="25"/>
    </row>
    <row r="11" spans="1:15" x14ac:dyDescent="0.25">
      <c r="E11" s="23" t="s">
        <v>330</v>
      </c>
      <c r="F11" s="22" t="str">
        <f t="shared" si="0"/>
        <v/>
      </c>
      <c r="J11" s="25"/>
      <c r="K11" s="25"/>
      <c r="L11" s="25"/>
      <c r="M11" s="25"/>
      <c r="N11" s="24"/>
      <c r="O11" s="25"/>
    </row>
    <row r="12" spans="1:15" x14ac:dyDescent="0.25">
      <c r="B12" s="20" t="s">
        <v>16</v>
      </c>
      <c r="E12" s="23" t="s">
        <v>330</v>
      </c>
      <c r="F12" s="22" t="str">
        <f t="shared" si="0"/>
        <v/>
      </c>
      <c r="G12" s="22">
        <f>SUM(G7:G10)</f>
        <v>330.92</v>
      </c>
      <c r="J12" s="25"/>
      <c r="K12" s="25"/>
      <c r="L12" s="25"/>
      <c r="M12" s="25"/>
      <c r="N12" s="24"/>
      <c r="O12" s="25"/>
    </row>
    <row r="13" spans="1:15" x14ac:dyDescent="0.25">
      <c r="E13" s="23" t="s">
        <v>330</v>
      </c>
      <c r="F13" s="22" t="str">
        <f t="shared" si="0"/>
        <v/>
      </c>
      <c r="J13" s="25"/>
      <c r="K13" s="25"/>
      <c r="L13" s="25"/>
      <c r="M13" s="25"/>
      <c r="N13" s="24"/>
      <c r="O13" s="25"/>
    </row>
    <row r="14" spans="1:15" x14ac:dyDescent="0.25">
      <c r="A14" s="19" t="s">
        <v>337</v>
      </c>
      <c r="B14" s="20" t="s">
        <v>17</v>
      </c>
      <c r="E14" s="23" t="s">
        <v>8</v>
      </c>
      <c r="F14" s="22" t="str">
        <f t="shared" si="0"/>
        <v/>
      </c>
      <c r="J14" s="25"/>
      <c r="K14" s="25"/>
      <c r="L14" s="25"/>
      <c r="M14" s="25"/>
      <c r="N14" s="24"/>
      <c r="O14" s="25"/>
    </row>
    <row r="15" spans="1:15" x14ac:dyDescent="0.25">
      <c r="A15" s="19" t="s">
        <v>338</v>
      </c>
      <c r="B15" s="20" t="s">
        <v>18</v>
      </c>
      <c r="E15" s="23" t="s">
        <v>8</v>
      </c>
      <c r="F15" s="22" t="str">
        <f t="shared" si="0"/>
        <v/>
      </c>
      <c r="J15" s="25"/>
      <c r="K15" s="25"/>
      <c r="L15" s="25"/>
      <c r="M15" s="25"/>
      <c r="N15" s="24"/>
      <c r="O15" s="25"/>
    </row>
    <row r="16" spans="1:15" x14ac:dyDescent="0.25">
      <c r="A16" s="19" t="s">
        <v>339</v>
      </c>
      <c r="B16" s="20" t="s">
        <v>19</v>
      </c>
      <c r="C16" s="21" t="s">
        <v>20</v>
      </c>
      <c r="D16" s="22">
        <v>0.68</v>
      </c>
      <c r="E16" s="23">
        <v>59.53</v>
      </c>
      <c r="F16" s="22">
        <f t="shared" si="0"/>
        <v>59.53</v>
      </c>
      <c r="G16" s="22">
        <f>ROUND((D16*F16),2)</f>
        <v>40.479999999999997</v>
      </c>
      <c r="J16" s="25"/>
      <c r="K16" s="25"/>
      <c r="L16" s="25"/>
      <c r="M16" s="25"/>
      <c r="N16" s="24"/>
      <c r="O16" s="25"/>
    </row>
    <row r="17" spans="1:15" x14ac:dyDescent="0.25">
      <c r="A17" s="19" t="s">
        <v>340</v>
      </c>
      <c r="B17" s="20" t="s">
        <v>21</v>
      </c>
      <c r="C17" s="21" t="s">
        <v>11</v>
      </c>
      <c r="D17" s="22">
        <v>67.81</v>
      </c>
      <c r="E17" s="23">
        <v>4.1900000000000004</v>
      </c>
      <c r="F17" s="22">
        <f t="shared" si="0"/>
        <v>4.1900000000000004</v>
      </c>
      <c r="G17" s="22">
        <f>ROUND((D17*F17),2)</f>
        <v>284.12</v>
      </c>
      <c r="J17" s="25"/>
      <c r="K17" s="25"/>
      <c r="L17" s="25"/>
      <c r="M17" s="25"/>
      <c r="N17" s="24"/>
      <c r="O17" s="25"/>
    </row>
    <row r="18" spans="1:15" x14ac:dyDescent="0.25">
      <c r="A18" s="19" t="s">
        <v>341</v>
      </c>
      <c r="B18" s="20" t="s">
        <v>22</v>
      </c>
      <c r="E18" s="23" t="s">
        <v>8</v>
      </c>
      <c r="F18" s="22" t="str">
        <f t="shared" si="0"/>
        <v/>
      </c>
      <c r="J18" s="25"/>
      <c r="K18" s="25"/>
      <c r="L18" s="25"/>
      <c r="M18" s="25"/>
      <c r="N18" s="24"/>
      <c r="O18" s="25"/>
    </row>
    <row r="19" spans="1:15" x14ac:dyDescent="0.25">
      <c r="A19" s="19" t="s">
        <v>342</v>
      </c>
      <c r="B19" s="20" t="s">
        <v>23</v>
      </c>
      <c r="C19" s="21" t="s">
        <v>11</v>
      </c>
      <c r="D19" s="22">
        <v>3.28</v>
      </c>
      <c r="E19" s="23">
        <v>37.96</v>
      </c>
      <c r="F19" s="22">
        <f t="shared" si="0"/>
        <v>37.96</v>
      </c>
      <c r="G19" s="22">
        <f t="shared" ref="G19:G24" si="1">ROUND((D19*F19),2)</f>
        <v>124.51</v>
      </c>
      <c r="J19" s="25"/>
      <c r="K19" s="25"/>
      <c r="L19" s="25"/>
      <c r="M19" s="25"/>
      <c r="N19" s="24"/>
      <c r="O19" s="25"/>
    </row>
    <row r="20" spans="1:15" x14ac:dyDescent="0.25">
      <c r="A20" s="19" t="s">
        <v>343</v>
      </c>
      <c r="B20" s="20" t="s">
        <v>24</v>
      </c>
      <c r="C20" s="21" t="s">
        <v>11</v>
      </c>
      <c r="D20" s="22">
        <v>71.33</v>
      </c>
      <c r="E20" s="23">
        <v>5.6</v>
      </c>
      <c r="F20" s="22">
        <f t="shared" si="0"/>
        <v>5.6</v>
      </c>
      <c r="G20" s="22">
        <f t="shared" si="1"/>
        <v>399.45</v>
      </c>
      <c r="J20" s="25"/>
      <c r="K20" s="25"/>
      <c r="L20" s="25"/>
      <c r="M20" s="25"/>
      <c r="N20" s="24"/>
      <c r="O20" s="25"/>
    </row>
    <row r="21" spans="1:15" x14ac:dyDescent="0.25">
      <c r="A21" s="19" t="s">
        <v>344</v>
      </c>
      <c r="B21" s="20" t="s">
        <v>25</v>
      </c>
      <c r="C21" s="21" t="s">
        <v>20</v>
      </c>
      <c r="D21" s="22">
        <v>8.8000000000000007</v>
      </c>
      <c r="E21" s="23">
        <v>425.1</v>
      </c>
      <c r="F21" s="22">
        <f t="shared" si="0"/>
        <v>425.1</v>
      </c>
      <c r="G21" s="22">
        <f t="shared" si="1"/>
        <v>3740.88</v>
      </c>
      <c r="J21" s="25"/>
      <c r="K21" s="25"/>
      <c r="L21" s="25"/>
      <c r="M21" s="25"/>
      <c r="N21" s="24"/>
      <c r="O21" s="25"/>
    </row>
    <row r="22" spans="1:15" x14ac:dyDescent="0.25">
      <c r="A22" s="19" t="s">
        <v>345</v>
      </c>
      <c r="B22" s="20" t="s">
        <v>26</v>
      </c>
      <c r="C22" s="21" t="s">
        <v>13</v>
      </c>
      <c r="D22" s="22">
        <v>12.25</v>
      </c>
      <c r="E22" s="23">
        <v>339.92</v>
      </c>
      <c r="F22" s="22">
        <f t="shared" si="0"/>
        <v>339.92</v>
      </c>
      <c r="G22" s="22">
        <f t="shared" si="1"/>
        <v>4164.0200000000004</v>
      </c>
      <c r="J22" s="25"/>
      <c r="K22" s="25"/>
      <c r="L22" s="25"/>
      <c r="M22" s="25"/>
      <c r="N22" s="24"/>
      <c r="O22" s="25"/>
    </row>
    <row r="23" spans="1:15" x14ac:dyDescent="0.25">
      <c r="A23" s="19" t="s">
        <v>346</v>
      </c>
      <c r="B23" s="20" t="s">
        <v>27</v>
      </c>
      <c r="C23" s="21" t="s">
        <v>13</v>
      </c>
      <c r="D23" s="22">
        <v>15</v>
      </c>
      <c r="E23" s="23">
        <v>1.98</v>
      </c>
      <c r="F23" s="22">
        <f t="shared" si="0"/>
        <v>1.98</v>
      </c>
      <c r="G23" s="22">
        <f t="shared" si="1"/>
        <v>29.7</v>
      </c>
      <c r="J23" s="25"/>
      <c r="K23" s="25"/>
      <c r="L23" s="25"/>
      <c r="M23" s="25"/>
      <c r="N23" s="24"/>
      <c r="O23" s="25"/>
    </row>
    <row r="24" spans="1:15" x14ac:dyDescent="0.25">
      <c r="A24" s="19" t="s">
        <v>347</v>
      </c>
      <c r="B24" s="20" t="s">
        <v>28</v>
      </c>
      <c r="C24" s="21" t="s">
        <v>29</v>
      </c>
      <c r="D24" s="22">
        <v>32.28</v>
      </c>
      <c r="E24" s="23">
        <v>13.2</v>
      </c>
      <c r="F24" s="22">
        <f t="shared" si="0"/>
        <v>13.2</v>
      </c>
      <c r="G24" s="22">
        <f t="shared" si="1"/>
        <v>426.1</v>
      </c>
      <c r="J24" s="25"/>
      <c r="K24" s="25"/>
      <c r="L24" s="25"/>
      <c r="M24" s="25"/>
      <c r="N24" s="24"/>
      <c r="O24" s="25"/>
    </row>
    <row r="25" spans="1:15" x14ac:dyDescent="0.25">
      <c r="E25" s="23" t="s">
        <v>330</v>
      </c>
      <c r="F25" s="22" t="str">
        <f t="shared" si="0"/>
        <v/>
      </c>
      <c r="J25" s="25"/>
      <c r="K25" s="25"/>
      <c r="L25" s="25"/>
      <c r="M25" s="25"/>
      <c r="N25" s="24"/>
      <c r="O25" s="25"/>
    </row>
    <row r="26" spans="1:15" x14ac:dyDescent="0.25">
      <c r="B26" s="20" t="s">
        <v>30</v>
      </c>
      <c r="E26" s="23" t="s">
        <v>330</v>
      </c>
      <c r="F26" s="22" t="str">
        <f t="shared" si="0"/>
        <v/>
      </c>
      <c r="G26" s="22">
        <f>SUM(G15:G24)</f>
        <v>9209.26</v>
      </c>
      <c r="J26" s="25"/>
      <c r="K26" s="25"/>
      <c r="L26" s="25"/>
      <c r="M26" s="25"/>
      <c r="N26" s="24"/>
      <c r="O26" s="25"/>
    </row>
    <row r="27" spans="1:15" x14ac:dyDescent="0.25">
      <c r="E27" s="23" t="s">
        <v>330</v>
      </c>
      <c r="F27" s="22" t="str">
        <f t="shared" si="0"/>
        <v/>
      </c>
      <c r="J27" s="25"/>
      <c r="K27" s="25"/>
      <c r="L27" s="25"/>
      <c r="M27" s="25"/>
      <c r="N27" s="24"/>
      <c r="O27" s="25"/>
    </row>
    <row r="28" spans="1:15" x14ac:dyDescent="0.25">
      <c r="A28" s="19" t="s">
        <v>348</v>
      </c>
      <c r="B28" s="20" t="s">
        <v>31</v>
      </c>
      <c r="E28" s="23" t="s">
        <v>8</v>
      </c>
      <c r="F28" s="22" t="str">
        <f t="shared" si="0"/>
        <v/>
      </c>
      <c r="J28" s="25"/>
      <c r="K28" s="25"/>
      <c r="L28" s="25"/>
      <c r="M28" s="25"/>
      <c r="N28" s="24"/>
      <c r="O28" s="25"/>
    </row>
    <row r="29" spans="1:15" x14ac:dyDescent="0.25">
      <c r="A29" s="19" t="s">
        <v>349</v>
      </c>
      <c r="B29" s="20" t="s">
        <v>32</v>
      </c>
      <c r="E29" s="23" t="s">
        <v>8</v>
      </c>
      <c r="F29" s="22" t="str">
        <f t="shared" si="0"/>
        <v/>
      </c>
      <c r="J29" s="25"/>
      <c r="K29" s="25"/>
      <c r="L29" s="25"/>
      <c r="M29" s="25"/>
      <c r="N29" s="24"/>
      <c r="O29" s="25"/>
    </row>
    <row r="30" spans="1:15" ht="30" x14ac:dyDescent="0.25">
      <c r="A30" s="19" t="s">
        <v>350</v>
      </c>
      <c r="B30" s="20" t="s">
        <v>33</v>
      </c>
      <c r="C30" s="21" t="s">
        <v>29</v>
      </c>
      <c r="D30" s="22">
        <v>11.3</v>
      </c>
      <c r="E30" s="23">
        <v>43.38</v>
      </c>
      <c r="F30" s="22">
        <f t="shared" si="0"/>
        <v>43.38</v>
      </c>
      <c r="G30" s="22">
        <f>ROUND((D30*F30),2)</f>
        <v>490.19</v>
      </c>
      <c r="J30" s="25"/>
      <c r="K30" s="25"/>
      <c r="L30" s="25"/>
      <c r="M30" s="25"/>
      <c r="N30" s="24"/>
      <c r="O30" s="25"/>
    </row>
    <row r="31" spans="1:15" ht="30" x14ac:dyDescent="0.25">
      <c r="A31" s="19" t="s">
        <v>351</v>
      </c>
      <c r="B31" s="20" t="s">
        <v>34</v>
      </c>
      <c r="C31" s="21" t="s">
        <v>29</v>
      </c>
      <c r="D31" s="22">
        <v>33</v>
      </c>
      <c r="E31" s="23">
        <v>35.49</v>
      </c>
      <c r="F31" s="22">
        <f t="shared" si="0"/>
        <v>35.49</v>
      </c>
      <c r="G31" s="22">
        <f>ROUND((D31*F31),2)</f>
        <v>1171.17</v>
      </c>
      <c r="J31" s="25"/>
      <c r="K31" s="25"/>
      <c r="L31" s="25"/>
      <c r="M31" s="25"/>
      <c r="N31" s="24"/>
      <c r="O31" s="25"/>
    </row>
    <row r="32" spans="1:15" x14ac:dyDescent="0.25">
      <c r="A32" s="19" t="s">
        <v>352</v>
      </c>
      <c r="B32" s="20" t="s">
        <v>35</v>
      </c>
      <c r="E32" s="23" t="s">
        <v>8</v>
      </c>
      <c r="F32" s="22" t="str">
        <f t="shared" si="0"/>
        <v/>
      </c>
      <c r="J32" s="25"/>
      <c r="K32" s="25"/>
      <c r="L32" s="25"/>
      <c r="M32" s="25"/>
      <c r="N32" s="24"/>
      <c r="O32" s="25"/>
    </row>
    <row r="33" spans="1:15" ht="30" x14ac:dyDescent="0.25">
      <c r="A33" s="19" t="s">
        <v>353</v>
      </c>
      <c r="B33" s="20" t="s">
        <v>36</v>
      </c>
      <c r="C33" s="21" t="s">
        <v>11</v>
      </c>
      <c r="D33" s="22">
        <v>43.34</v>
      </c>
      <c r="E33" s="23">
        <v>89.14</v>
      </c>
      <c r="F33" s="22">
        <f t="shared" si="0"/>
        <v>89.14</v>
      </c>
      <c r="G33" s="22">
        <f>ROUND((D33*F33),2)</f>
        <v>3863.33</v>
      </c>
      <c r="J33" s="25"/>
      <c r="K33" s="25"/>
      <c r="L33" s="25"/>
      <c r="M33" s="25"/>
      <c r="N33" s="24"/>
      <c r="O33" s="25"/>
    </row>
    <row r="34" spans="1:15" x14ac:dyDescent="0.25">
      <c r="E34" s="23" t="s">
        <v>330</v>
      </c>
      <c r="F34" s="22" t="str">
        <f t="shared" si="0"/>
        <v/>
      </c>
      <c r="J34" s="25"/>
      <c r="K34" s="25"/>
      <c r="L34" s="25"/>
      <c r="M34" s="25"/>
      <c r="N34" s="24"/>
      <c r="O34" s="25"/>
    </row>
    <row r="35" spans="1:15" x14ac:dyDescent="0.25">
      <c r="B35" s="20" t="s">
        <v>37</v>
      </c>
      <c r="E35" s="23" t="s">
        <v>330</v>
      </c>
      <c r="F35" s="22" t="str">
        <f t="shared" si="0"/>
        <v/>
      </c>
      <c r="G35" s="22">
        <f>SUM(G29:G33)</f>
        <v>5524.69</v>
      </c>
      <c r="J35" s="25"/>
      <c r="K35" s="25"/>
      <c r="L35" s="25"/>
      <c r="M35" s="25"/>
      <c r="N35" s="24"/>
      <c r="O35" s="25"/>
    </row>
    <row r="36" spans="1:15" x14ac:dyDescent="0.25">
      <c r="E36" s="23" t="s">
        <v>330</v>
      </c>
      <c r="F36" s="22" t="str">
        <f t="shared" si="0"/>
        <v/>
      </c>
      <c r="J36" s="25"/>
      <c r="K36" s="25"/>
      <c r="L36" s="25"/>
      <c r="M36" s="25"/>
      <c r="N36" s="24"/>
      <c r="O36" s="25"/>
    </row>
    <row r="37" spans="1:15" x14ac:dyDescent="0.25">
      <c r="A37" s="19" t="s">
        <v>354</v>
      </c>
      <c r="B37" s="20" t="s">
        <v>38</v>
      </c>
      <c r="E37" s="23" t="s">
        <v>8</v>
      </c>
      <c r="F37" s="22" t="str">
        <f t="shared" si="0"/>
        <v/>
      </c>
      <c r="J37" s="25"/>
      <c r="K37" s="25"/>
      <c r="L37" s="25"/>
      <c r="M37" s="25"/>
      <c r="N37" s="24"/>
      <c r="O37" s="25"/>
    </row>
    <row r="38" spans="1:15" x14ac:dyDescent="0.25">
      <c r="A38" s="19" t="s">
        <v>355</v>
      </c>
      <c r="B38" s="20" t="s">
        <v>39</v>
      </c>
      <c r="E38" s="23" t="s">
        <v>8</v>
      </c>
      <c r="F38" s="22" t="str">
        <f t="shared" si="0"/>
        <v/>
      </c>
      <c r="J38" s="25"/>
      <c r="K38" s="25"/>
      <c r="L38" s="25"/>
      <c r="M38" s="25"/>
      <c r="N38" s="24"/>
      <c r="O38" s="25"/>
    </row>
    <row r="39" spans="1:15" x14ac:dyDescent="0.25">
      <c r="A39" s="19" t="s">
        <v>356</v>
      </c>
      <c r="B39" s="20" t="s">
        <v>40</v>
      </c>
      <c r="C39" s="21" t="s">
        <v>11</v>
      </c>
      <c r="D39" s="22">
        <v>3.7</v>
      </c>
      <c r="E39" s="23">
        <v>43.42</v>
      </c>
      <c r="F39" s="22">
        <f t="shared" si="0"/>
        <v>43.42</v>
      </c>
      <c r="G39" s="22">
        <f>ROUND((D39*F39),2)</f>
        <v>160.65</v>
      </c>
      <c r="J39" s="25"/>
      <c r="K39" s="25"/>
      <c r="L39" s="25"/>
      <c r="M39" s="25"/>
      <c r="N39" s="24"/>
      <c r="O39" s="25"/>
    </row>
    <row r="40" spans="1:15" x14ac:dyDescent="0.25">
      <c r="A40" s="19" t="s">
        <v>357</v>
      </c>
      <c r="B40" s="20" t="s">
        <v>41</v>
      </c>
      <c r="E40" s="23" t="s">
        <v>8</v>
      </c>
      <c r="F40" s="22" t="str">
        <f t="shared" si="0"/>
        <v/>
      </c>
      <c r="J40" s="25"/>
      <c r="K40" s="25"/>
      <c r="L40" s="25"/>
      <c r="M40" s="25"/>
      <c r="N40" s="24"/>
      <c r="O40" s="25"/>
    </row>
    <row r="41" spans="1:15" x14ac:dyDescent="0.25">
      <c r="A41" s="19" t="s">
        <v>358</v>
      </c>
      <c r="B41" s="20" t="s">
        <v>42</v>
      </c>
      <c r="C41" s="21" t="s">
        <v>11</v>
      </c>
      <c r="D41" s="22">
        <v>106.18</v>
      </c>
      <c r="E41" s="23">
        <v>59.44</v>
      </c>
      <c r="F41" s="22">
        <f t="shared" si="0"/>
        <v>59.44</v>
      </c>
      <c r="G41" s="22">
        <f>ROUND((D41*F41),2)</f>
        <v>6311.34</v>
      </c>
      <c r="J41" s="25"/>
      <c r="K41" s="25"/>
      <c r="L41" s="25"/>
      <c r="M41" s="25"/>
      <c r="N41" s="24"/>
      <c r="O41" s="25"/>
    </row>
    <row r="42" spans="1:15" x14ac:dyDescent="0.25">
      <c r="A42" s="19" t="s">
        <v>359</v>
      </c>
      <c r="B42" s="20" t="s">
        <v>43</v>
      </c>
      <c r="E42" s="23" t="s">
        <v>8</v>
      </c>
      <c r="F42" s="22" t="str">
        <f t="shared" si="0"/>
        <v/>
      </c>
      <c r="J42" s="25"/>
      <c r="K42" s="25"/>
      <c r="L42" s="25"/>
      <c r="M42" s="25"/>
      <c r="N42" s="24"/>
      <c r="O42" s="25"/>
    </row>
    <row r="43" spans="1:15" ht="30" x14ac:dyDescent="0.25">
      <c r="A43" s="19" t="s">
        <v>360</v>
      </c>
      <c r="B43" s="20" t="s">
        <v>44</v>
      </c>
      <c r="C43" s="21" t="s">
        <v>29</v>
      </c>
      <c r="D43" s="22">
        <v>7.4</v>
      </c>
      <c r="E43" s="23">
        <v>38.1</v>
      </c>
      <c r="F43" s="22">
        <f t="shared" si="0"/>
        <v>38.1</v>
      </c>
      <c r="G43" s="22">
        <f>ROUND((D43*F43),2)</f>
        <v>281.94</v>
      </c>
      <c r="J43" s="25"/>
      <c r="K43" s="25"/>
      <c r="L43" s="25"/>
      <c r="M43" s="25"/>
      <c r="N43" s="24"/>
      <c r="O43" s="25"/>
    </row>
    <row r="44" spans="1:15" ht="16.5" customHeight="1" x14ac:dyDescent="0.25">
      <c r="A44" s="19" t="s">
        <v>361</v>
      </c>
      <c r="B44" s="20" t="s">
        <v>45</v>
      </c>
      <c r="C44" s="21" t="s">
        <v>29</v>
      </c>
      <c r="D44" s="22">
        <v>12</v>
      </c>
      <c r="E44" s="23">
        <v>27.56</v>
      </c>
      <c r="F44" s="22">
        <f t="shared" si="0"/>
        <v>27.56</v>
      </c>
      <c r="G44" s="22">
        <f>ROUND((D44*F44),2)</f>
        <v>330.72</v>
      </c>
      <c r="J44" s="25"/>
      <c r="K44" s="25"/>
      <c r="L44" s="25"/>
      <c r="M44" s="25"/>
      <c r="N44" s="24"/>
      <c r="O44" s="25"/>
    </row>
    <row r="45" spans="1:15" x14ac:dyDescent="0.25">
      <c r="A45" s="19" t="s">
        <v>362</v>
      </c>
      <c r="B45" s="20" t="s">
        <v>46</v>
      </c>
      <c r="E45" s="23" t="s">
        <v>8</v>
      </c>
      <c r="F45" s="22" t="str">
        <f t="shared" si="0"/>
        <v/>
      </c>
      <c r="J45" s="25"/>
      <c r="K45" s="25"/>
      <c r="L45" s="25"/>
      <c r="M45" s="25"/>
      <c r="N45" s="24"/>
      <c r="O45" s="25"/>
    </row>
    <row r="46" spans="1:15" ht="30" x14ac:dyDescent="0.25">
      <c r="A46" s="19" t="s">
        <v>363</v>
      </c>
      <c r="B46" s="20" t="s">
        <v>47</v>
      </c>
      <c r="C46" s="21" t="s">
        <v>29</v>
      </c>
      <c r="D46" s="22">
        <v>46.9</v>
      </c>
      <c r="E46" s="23">
        <v>12.01</v>
      </c>
      <c r="F46" s="22">
        <f t="shared" si="0"/>
        <v>12.01</v>
      </c>
      <c r="G46" s="22">
        <f>ROUND((D46*F46),2)</f>
        <v>563.27</v>
      </c>
      <c r="J46" s="25"/>
      <c r="K46" s="25"/>
      <c r="L46" s="25"/>
      <c r="M46" s="25"/>
      <c r="N46" s="24"/>
      <c r="O46" s="25"/>
    </row>
    <row r="47" spans="1:15" x14ac:dyDescent="0.25">
      <c r="E47" s="23" t="s">
        <v>330</v>
      </c>
      <c r="F47" s="22" t="str">
        <f t="shared" si="0"/>
        <v/>
      </c>
      <c r="J47" s="25"/>
      <c r="K47" s="25"/>
      <c r="L47" s="25"/>
      <c r="M47" s="25"/>
      <c r="N47" s="24"/>
      <c r="O47" s="25"/>
    </row>
    <row r="48" spans="1:15" x14ac:dyDescent="0.25">
      <c r="B48" s="20" t="s">
        <v>48</v>
      </c>
      <c r="E48" s="23" t="s">
        <v>330</v>
      </c>
      <c r="F48" s="22" t="str">
        <f t="shared" si="0"/>
        <v/>
      </c>
      <c r="G48" s="22">
        <f>SUM(G38:G46)</f>
        <v>7647.92</v>
      </c>
      <c r="J48" s="25"/>
      <c r="K48" s="25"/>
      <c r="L48" s="25"/>
      <c r="M48" s="25"/>
      <c r="N48" s="24"/>
      <c r="O48" s="25"/>
    </row>
    <row r="49" spans="1:15" x14ac:dyDescent="0.25">
      <c r="E49" s="23" t="s">
        <v>330</v>
      </c>
      <c r="F49" s="22" t="str">
        <f t="shared" si="0"/>
        <v/>
      </c>
      <c r="J49" s="25"/>
      <c r="K49" s="25"/>
      <c r="L49" s="25"/>
      <c r="M49" s="25"/>
      <c r="N49" s="24"/>
      <c r="O49" s="25"/>
    </row>
    <row r="50" spans="1:15" x14ac:dyDescent="0.25">
      <c r="A50" s="19" t="s">
        <v>364</v>
      </c>
      <c r="B50" s="20" t="s">
        <v>49</v>
      </c>
      <c r="E50" s="23" t="s">
        <v>8</v>
      </c>
      <c r="F50" s="22" t="str">
        <f t="shared" si="0"/>
        <v/>
      </c>
      <c r="J50" s="25"/>
      <c r="K50" s="25"/>
      <c r="L50" s="25"/>
      <c r="M50" s="25"/>
      <c r="N50" s="24"/>
      <c r="O50" s="25"/>
    </row>
    <row r="51" spans="1:15" x14ac:dyDescent="0.25">
      <c r="A51" s="19" t="s">
        <v>365</v>
      </c>
      <c r="B51" s="20" t="s">
        <v>50</v>
      </c>
      <c r="E51" s="23" t="s">
        <v>8</v>
      </c>
      <c r="F51" s="22" t="str">
        <f t="shared" si="0"/>
        <v/>
      </c>
      <c r="J51" s="25"/>
      <c r="K51" s="25"/>
      <c r="L51" s="25"/>
      <c r="M51" s="25"/>
      <c r="N51" s="24"/>
      <c r="O51" s="25"/>
    </row>
    <row r="52" spans="1:15" x14ac:dyDescent="0.25">
      <c r="A52" s="19" t="s">
        <v>366</v>
      </c>
      <c r="B52" s="20" t="s">
        <v>51</v>
      </c>
      <c r="C52" s="21" t="s">
        <v>11</v>
      </c>
      <c r="D52" s="22">
        <v>63.6</v>
      </c>
      <c r="E52" s="23">
        <v>58.42</v>
      </c>
      <c r="F52" s="22">
        <f t="shared" si="0"/>
        <v>58.42</v>
      </c>
      <c r="G52" s="22">
        <f>ROUND((D52*F52),2)</f>
        <v>3715.51</v>
      </c>
      <c r="J52" s="25"/>
      <c r="K52" s="25"/>
      <c r="L52" s="25"/>
      <c r="M52" s="25"/>
      <c r="N52" s="24"/>
      <c r="O52" s="25"/>
    </row>
    <row r="53" spans="1:15" x14ac:dyDescent="0.25">
      <c r="A53" s="19" t="s">
        <v>367</v>
      </c>
      <c r="B53" s="20" t="s">
        <v>52</v>
      </c>
      <c r="E53" s="23" t="s">
        <v>8</v>
      </c>
      <c r="F53" s="22" t="str">
        <f t="shared" si="0"/>
        <v/>
      </c>
      <c r="J53" s="25"/>
      <c r="K53" s="25"/>
      <c r="L53" s="25"/>
      <c r="M53" s="25"/>
      <c r="N53" s="24"/>
      <c r="O53" s="25"/>
    </row>
    <row r="54" spans="1:15" x14ac:dyDescent="0.25">
      <c r="A54" s="19" t="s">
        <v>368</v>
      </c>
      <c r="B54" s="20" t="s">
        <v>53</v>
      </c>
      <c r="C54" s="21" t="s">
        <v>11</v>
      </c>
      <c r="D54" s="22">
        <v>63.6</v>
      </c>
      <c r="E54" s="23">
        <v>35.67</v>
      </c>
      <c r="F54" s="22">
        <f t="shared" si="0"/>
        <v>35.67</v>
      </c>
      <c r="G54" s="22">
        <f>ROUND((D54*F54),2)</f>
        <v>2268.61</v>
      </c>
      <c r="J54" s="25"/>
      <c r="K54" s="25"/>
      <c r="L54" s="25"/>
      <c r="M54" s="25"/>
      <c r="N54" s="24"/>
      <c r="O54" s="25"/>
    </row>
    <row r="55" spans="1:15" x14ac:dyDescent="0.25">
      <c r="A55" s="19" t="s">
        <v>369</v>
      </c>
      <c r="B55" s="20" t="s">
        <v>54</v>
      </c>
      <c r="C55" s="21" t="s">
        <v>29</v>
      </c>
      <c r="D55" s="22">
        <v>16.46</v>
      </c>
      <c r="E55" s="23">
        <v>18.27</v>
      </c>
      <c r="F55" s="22">
        <f t="shared" si="0"/>
        <v>18.27</v>
      </c>
      <c r="G55" s="22">
        <f>ROUND((D55*F55),2)</f>
        <v>300.72000000000003</v>
      </c>
      <c r="J55" s="25"/>
      <c r="K55" s="25"/>
      <c r="L55" s="25"/>
      <c r="M55" s="25"/>
      <c r="N55" s="24"/>
      <c r="O55" s="25"/>
    </row>
    <row r="56" spans="1:15" x14ac:dyDescent="0.25">
      <c r="A56" s="19" t="s">
        <v>370</v>
      </c>
      <c r="B56" s="20" t="s">
        <v>55</v>
      </c>
      <c r="C56" s="21" t="s">
        <v>29</v>
      </c>
      <c r="D56" s="22">
        <v>8.84</v>
      </c>
      <c r="E56" s="23">
        <v>19.11</v>
      </c>
      <c r="F56" s="22">
        <f t="shared" si="0"/>
        <v>19.11</v>
      </c>
      <c r="G56" s="22">
        <f>ROUND((D56*F56),2)</f>
        <v>168.93</v>
      </c>
      <c r="J56" s="25"/>
      <c r="K56" s="25"/>
      <c r="L56" s="25"/>
      <c r="M56" s="25"/>
      <c r="N56" s="24"/>
      <c r="O56" s="25"/>
    </row>
    <row r="57" spans="1:15" x14ac:dyDescent="0.25">
      <c r="A57" s="19" t="s">
        <v>371</v>
      </c>
      <c r="B57" s="20" t="s">
        <v>56</v>
      </c>
      <c r="C57" s="21" t="s">
        <v>29</v>
      </c>
      <c r="D57" s="22">
        <v>17.489999999999998</v>
      </c>
      <c r="E57" s="23">
        <v>4.7300000000000004</v>
      </c>
      <c r="F57" s="22">
        <f t="shared" si="0"/>
        <v>4.7300000000000004</v>
      </c>
      <c r="G57" s="22">
        <f>ROUND((D57*F57),2)</f>
        <v>82.73</v>
      </c>
      <c r="J57" s="25"/>
      <c r="K57" s="25"/>
      <c r="L57" s="25"/>
      <c r="M57" s="25"/>
      <c r="N57" s="24"/>
      <c r="O57" s="25"/>
    </row>
    <row r="58" spans="1:15" x14ac:dyDescent="0.25">
      <c r="E58" s="23" t="s">
        <v>330</v>
      </c>
      <c r="F58" s="22" t="str">
        <f t="shared" si="0"/>
        <v/>
      </c>
      <c r="J58" s="25"/>
      <c r="K58" s="25"/>
      <c r="L58" s="25"/>
      <c r="M58" s="25"/>
      <c r="N58" s="24"/>
      <c r="O58" s="25"/>
    </row>
    <row r="59" spans="1:15" x14ac:dyDescent="0.25">
      <c r="B59" s="20" t="s">
        <v>57</v>
      </c>
      <c r="E59" s="23" t="s">
        <v>330</v>
      </c>
      <c r="F59" s="22" t="str">
        <f t="shared" si="0"/>
        <v/>
      </c>
      <c r="G59" s="22">
        <f>SUM(G51:G57)</f>
        <v>6536.5</v>
      </c>
      <c r="J59" s="25"/>
      <c r="K59" s="25"/>
      <c r="L59" s="25"/>
      <c r="M59" s="25"/>
      <c r="N59" s="24"/>
      <c r="O59" s="25"/>
    </row>
    <row r="60" spans="1:15" x14ac:dyDescent="0.25">
      <c r="E60" s="23" t="s">
        <v>330</v>
      </c>
      <c r="F60" s="22" t="str">
        <f t="shared" si="0"/>
        <v/>
      </c>
      <c r="J60" s="25"/>
      <c r="K60" s="25"/>
      <c r="L60" s="25"/>
      <c r="M60" s="25"/>
      <c r="N60" s="24"/>
      <c r="O60" s="25"/>
    </row>
    <row r="61" spans="1:15" x14ac:dyDescent="0.25">
      <c r="A61" s="19" t="s">
        <v>372</v>
      </c>
      <c r="B61" s="20" t="s">
        <v>58</v>
      </c>
      <c r="E61" s="23" t="s">
        <v>8</v>
      </c>
      <c r="F61" s="22" t="str">
        <f t="shared" si="0"/>
        <v/>
      </c>
      <c r="J61" s="25"/>
      <c r="K61" s="25"/>
      <c r="L61" s="25"/>
      <c r="M61" s="25"/>
      <c r="N61" s="24"/>
      <c r="O61" s="25"/>
    </row>
    <row r="62" spans="1:15" x14ac:dyDescent="0.25">
      <c r="A62" s="19" t="s">
        <v>373</v>
      </c>
      <c r="B62" s="20" t="s">
        <v>59</v>
      </c>
      <c r="E62" s="23" t="s">
        <v>8</v>
      </c>
      <c r="F62" s="22" t="str">
        <f t="shared" si="0"/>
        <v/>
      </c>
      <c r="J62" s="25"/>
      <c r="K62" s="25"/>
      <c r="L62" s="25"/>
      <c r="M62" s="25"/>
      <c r="N62" s="24"/>
      <c r="O62" s="25"/>
    </row>
    <row r="63" spans="1:15" x14ac:dyDescent="0.25">
      <c r="A63" s="19" t="s">
        <v>374</v>
      </c>
      <c r="B63" s="20" t="s">
        <v>60</v>
      </c>
      <c r="C63" s="21" t="s">
        <v>11</v>
      </c>
      <c r="D63" s="22">
        <v>22.3</v>
      </c>
      <c r="E63" s="23">
        <v>11.44</v>
      </c>
      <c r="F63" s="22">
        <f t="shared" si="0"/>
        <v>11.44</v>
      </c>
      <c r="G63" s="22">
        <f>ROUND((D63*F63),2)</f>
        <v>255.11</v>
      </c>
      <c r="J63" s="25"/>
      <c r="K63" s="25"/>
      <c r="L63" s="25"/>
      <c r="M63" s="25"/>
      <c r="N63" s="24"/>
      <c r="O63" s="25"/>
    </row>
    <row r="64" spans="1:15" x14ac:dyDescent="0.25">
      <c r="E64" s="23" t="s">
        <v>330</v>
      </c>
      <c r="F64" s="22" t="str">
        <f t="shared" si="0"/>
        <v/>
      </c>
      <c r="J64" s="25"/>
      <c r="K64" s="25"/>
      <c r="L64" s="25"/>
      <c r="M64" s="25"/>
      <c r="N64" s="24"/>
      <c r="O64" s="25"/>
    </row>
    <row r="65" spans="1:15" x14ac:dyDescent="0.25">
      <c r="B65" s="20" t="s">
        <v>61</v>
      </c>
      <c r="E65" s="23" t="s">
        <v>330</v>
      </c>
      <c r="F65" s="22" t="str">
        <f t="shared" si="0"/>
        <v/>
      </c>
      <c r="G65" s="22">
        <f>SUM(G62:G63)</f>
        <v>255.11</v>
      </c>
      <c r="J65" s="25"/>
      <c r="K65" s="25"/>
      <c r="L65" s="25"/>
      <c r="M65" s="25"/>
      <c r="N65" s="24"/>
      <c r="O65" s="25"/>
    </row>
    <row r="66" spans="1:15" x14ac:dyDescent="0.25">
      <c r="E66" s="23" t="s">
        <v>330</v>
      </c>
      <c r="F66" s="22" t="str">
        <f t="shared" si="0"/>
        <v/>
      </c>
      <c r="J66" s="25"/>
      <c r="K66" s="25"/>
      <c r="L66" s="25"/>
      <c r="M66" s="25"/>
      <c r="N66" s="24"/>
      <c r="O66" s="25"/>
    </row>
    <row r="67" spans="1:15" x14ac:dyDescent="0.25">
      <c r="A67" s="19" t="s">
        <v>375</v>
      </c>
      <c r="B67" s="20" t="s">
        <v>62</v>
      </c>
      <c r="E67" s="23" t="s">
        <v>8</v>
      </c>
      <c r="F67" s="22" t="str">
        <f t="shared" si="0"/>
        <v/>
      </c>
      <c r="J67" s="25"/>
      <c r="K67" s="25"/>
      <c r="L67" s="25"/>
      <c r="M67" s="25"/>
      <c r="N67" s="24"/>
      <c r="O67" s="25"/>
    </row>
    <row r="68" spans="1:15" x14ac:dyDescent="0.25">
      <c r="A68" s="19" t="s">
        <v>376</v>
      </c>
      <c r="B68" s="20" t="s">
        <v>63</v>
      </c>
      <c r="E68" s="23" t="s">
        <v>8</v>
      </c>
      <c r="F68" s="22" t="str">
        <f t="shared" si="0"/>
        <v/>
      </c>
      <c r="J68" s="25"/>
      <c r="K68" s="25"/>
      <c r="L68" s="25"/>
      <c r="M68" s="25"/>
      <c r="N68" s="24"/>
      <c r="O68" s="25"/>
    </row>
    <row r="69" spans="1:15" ht="16.5" customHeight="1" x14ac:dyDescent="0.25">
      <c r="A69" s="19" t="s">
        <v>377</v>
      </c>
      <c r="B69" s="20" t="s">
        <v>64</v>
      </c>
      <c r="C69" s="21" t="s">
        <v>13</v>
      </c>
      <c r="D69" s="22">
        <v>1</v>
      </c>
      <c r="E69" s="23">
        <v>1070.93</v>
      </c>
      <c r="F69" s="22">
        <f t="shared" si="0"/>
        <v>1070.93</v>
      </c>
      <c r="G69" s="22">
        <f>ROUND((D69*F69),2)</f>
        <v>1070.93</v>
      </c>
      <c r="J69" s="25"/>
      <c r="K69" s="25"/>
      <c r="L69" s="25"/>
      <c r="M69" s="25"/>
      <c r="N69" s="24"/>
      <c r="O69" s="25"/>
    </row>
    <row r="70" spans="1:15" x14ac:dyDescent="0.25">
      <c r="A70" s="19" t="s">
        <v>378</v>
      </c>
      <c r="B70" s="20" t="s">
        <v>65</v>
      </c>
      <c r="C70" s="21" t="s">
        <v>13</v>
      </c>
      <c r="D70" s="22">
        <v>1</v>
      </c>
      <c r="E70" s="23">
        <v>60.53</v>
      </c>
      <c r="F70" s="22">
        <f t="shared" si="0"/>
        <v>60.53</v>
      </c>
      <c r="G70" s="22">
        <f>ROUND((D70*F70),2)</f>
        <v>60.53</v>
      </c>
      <c r="J70" s="25"/>
      <c r="K70" s="25"/>
      <c r="L70" s="25"/>
      <c r="M70" s="25"/>
      <c r="N70" s="24"/>
      <c r="O70" s="25"/>
    </row>
    <row r="71" spans="1:15" x14ac:dyDescent="0.25">
      <c r="A71" s="19" t="s">
        <v>379</v>
      </c>
      <c r="B71" s="20" t="s">
        <v>66</v>
      </c>
      <c r="C71" s="21" t="s">
        <v>13</v>
      </c>
      <c r="D71" s="22">
        <v>1</v>
      </c>
      <c r="E71" s="23">
        <v>41.74</v>
      </c>
      <c r="F71" s="22">
        <f t="shared" si="0"/>
        <v>41.74</v>
      </c>
      <c r="G71" s="22">
        <f>ROUND((D71*F71),2)</f>
        <v>41.74</v>
      </c>
      <c r="J71" s="25"/>
      <c r="K71" s="25"/>
      <c r="L71" s="25"/>
      <c r="M71" s="25"/>
      <c r="N71" s="24"/>
      <c r="O71" s="25"/>
    </row>
    <row r="72" spans="1:15" x14ac:dyDescent="0.25">
      <c r="A72" s="19" t="s">
        <v>380</v>
      </c>
      <c r="B72" s="20" t="s">
        <v>67</v>
      </c>
      <c r="E72" s="23" t="s">
        <v>8</v>
      </c>
      <c r="F72" s="22" t="str">
        <f t="shared" si="0"/>
        <v/>
      </c>
      <c r="J72" s="25"/>
      <c r="K72" s="25"/>
      <c r="L72" s="25"/>
      <c r="M72" s="25"/>
      <c r="N72" s="24"/>
      <c r="O72" s="25"/>
    </row>
    <row r="73" spans="1:15" x14ac:dyDescent="0.25">
      <c r="A73" s="19" t="s">
        <v>381</v>
      </c>
      <c r="B73" s="20" t="s">
        <v>68</v>
      </c>
      <c r="C73" s="21" t="s">
        <v>13</v>
      </c>
      <c r="D73" s="22">
        <v>1</v>
      </c>
      <c r="E73" s="23">
        <v>69.11</v>
      </c>
      <c r="F73" s="22">
        <f t="shared" ref="F73:F136" si="2">IF(AND(E73&lt;&gt;0,E73&lt;&gt;"",E73&lt;&gt;" "),ROUND(E73*(1-$G$2),2),"")</f>
        <v>69.11</v>
      </c>
      <c r="G73" s="22">
        <f>ROUND((D73*F73),2)</f>
        <v>69.11</v>
      </c>
      <c r="J73" s="25"/>
      <c r="K73" s="25"/>
      <c r="L73" s="25"/>
      <c r="M73" s="25"/>
      <c r="N73" s="24"/>
      <c r="O73" s="25"/>
    </row>
    <row r="74" spans="1:15" x14ac:dyDescent="0.25">
      <c r="A74" s="19" t="s">
        <v>382</v>
      </c>
      <c r="B74" s="20" t="s">
        <v>69</v>
      </c>
      <c r="E74" s="23" t="s">
        <v>8</v>
      </c>
      <c r="F74" s="22" t="str">
        <f t="shared" si="2"/>
        <v/>
      </c>
      <c r="J74" s="25"/>
      <c r="K74" s="25"/>
      <c r="L74" s="25"/>
      <c r="M74" s="25"/>
      <c r="N74" s="24"/>
      <c r="O74" s="25"/>
    </row>
    <row r="75" spans="1:15" x14ac:dyDescent="0.25">
      <c r="A75" s="19" t="s">
        <v>383</v>
      </c>
      <c r="B75" s="20" t="s">
        <v>70</v>
      </c>
      <c r="C75" s="21" t="s">
        <v>13</v>
      </c>
      <c r="D75" s="22">
        <v>2</v>
      </c>
      <c r="E75" s="23">
        <v>13.46</v>
      </c>
      <c r="F75" s="22">
        <f t="shared" si="2"/>
        <v>13.46</v>
      </c>
      <c r="G75" s="22">
        <f>ROUND((D75*F75),2)</f>
        <v>26.92</v>
      </c>
      <c r="J75" s="25"/>
      <c r="K75" s="25"/>
      <c r="L75" s="25"/>
      <c r="M75" s="25"/>
      <c r="N75" s="24"/>
      <c r="O75" s="25"/>
    </row>
    <row r="76" spans="1:15" x14ac:dyDescent="0.25">
      <c r="A76" s="19" t="s">
        <v>384</v>
      </c>
      <c r="B76" s="20" t="s">
        <v>71</v>
      </c>
      <c r="C76" s="21" t="s">
        <v>13</v>
      </c>
      <c r="D76" s="22">
        <v>1</v>
      </c>
      <c r="E76" s="23">
        <v>14.3</v>
      </c>
      <c r="F76" s="22">
        <f t="shared" si="2"/>
        <v>14.3</v>
      </c>
      <c r="G76" s="22">
        <f>ROUND((D76*F76),2)</f>
        <v>14.3</v>
      </c>
      <c r="J76" s="25"/>
      <c r="K76" s="25"/>
      <c r="L76" s="25"/>
      <c r="M76" s="25"/>
      <c r="N76" s="24"/>
      <c r="O76" s="25"/>
    </row>
    <row r="77" spans="1:15" x14ac:dyDescent="0.25">
      <c r="A77" s="19" t="s">
        <v>385</v>
      </c>
      <c r="B77" s="20" t="s">
        <v>72</v>
      </c>
      <c r="C77" s="21" t="s">
        <v>13</v>
      </c>
      <c r="D77" s="22">
        <v>1</v>
      </c>
      <c r="E77" s="23">
        <v>24.71</v>
      </c>
      <c r="F77" s="22">
        <f t="shared" si="2"/>
        <v>24.71</v>
      </c>
      <c r="G77" s="22">
        <f>ROUND((D77*F77),2)</f>
        <v>24.71</v>
      </c>
      <c r="J77" s="25"/>
      <c r="K77" s="25"/>
      <c r="L77" s="25"/>
      <c r="M77" s="25"/>
      <c r="N77" s="24"/>
      <c r="O77" s="25"/>
    </row>
    <row r="78" spans="1:15" x14ac:dyDescent="0.25">
      <c r="A78" s="19" t="s">
        <v>386</v>
      </c>
      <c r="B78" s="20" t="s">
        <v>73</v>
      </c>
      <c r="C78" s="21" t="s">
        <v>13</v>
      </c>
      <c r="D78" s="22">
        <v>2</v>
      </c>
      <c r="E78" s="23">
        <v>96.64</v>
      </c>
      <c r="F78" s="22">
        <f t="shared" si="2"/>
        <v>96.64</v>
      </c>
      <c r="G78" s="22">
        <f>ROUND((D78*F78),2)</f>
        <v>193.28</v>
      </c>
      <c r="J78" s="25"/>
      <c r="K78" s="25"/>
      <c r="L78" s="25"/>
      <c r="M78" s="25"/>
      <c r="N78" s="24"/>
      <c r="O78" s="25"/>
    </row>
    <row r="79" spans="1:15" x14ac:dyDescent="0.25">
      <c r="A79" s="19" t="s">
        <v>387</v>
      </c>
      <c r="B79" s="20" t="s">
        <v>74</v>
      </c>
      <c r="C79" s="21" t="s">
        <v>13</v>
      </c>
      <c r="D79" s="22">
        <v>1</v>
      </c>
      <c r="E79" s="23">
        <v>38.24</v>
      </c>
      <c r="F79" s="22">
        <f t="shared" si="2"/>
        <v>38.24</v>
      </c>
      <c r="G79" s="22">
        <f>ROUND((D79*F79),2)</f>
        <v>38.24</v>
      </c>
      <c r="J79" s="25"/>
      <c r="K79" s="25"/>
      <c r="L79" s="25"/>
      <c r="M79" s="25"/>
      <c r="N79" s="24"/>
      <c r="O79" s="25"/>
    </row>
    <row r="80" spans="1:15" x14ac:dyDescent="0.25">
      <c r="A80" s="19" t="s">
        <v>388</v>
      </c>
      <c r="B80" s="20" t="s">
        <v>75</v>
      </c>
      <c r="E80" s="23" t="s">
        <v>8</v>
      </c>
      <c r="F80" s="22" t="str">
        <f t="shared" si="2"/>
        <v/>
      </c>
      <c r="J80" s="25"/>
      <c r="K80" s="25"/>
      <c r="L80" s="25"/>
      <c r="M80" s="25"/>
      <c r="N80" s="24"/>
      <c r="O80" s="25"/>
    </row>
    <row r="81" spans="1:15" x14ac:dyDescent="0.25">
      <c r="A81" s="19" t="s">
        <v>389</v>
      </c>
      <c r="B81" s="20" t="s">
        <v>76</v>
      </c>
      <c r="C81" s="21" t="s">
        <v>29</v>
      </c>
      <c r="D81" s="22">
        <v>74.400000000000006</v>
      </c>
      <c r="E81" s="23">
        <v>5.16</v>
      </c>
      <c r="F81" s="22">
        <f t="shared" si="2"/>
        <v>5.16</v>
      </c>
      <c r="G81" s="22">
        <f>ROUND((D81*F81),2)</f>
        <v>383.9</v>
      </c>
      <c r="J81" s="25"/>
      <c r="K81" s="25"/>
      <c r="L81" s="25"/>
      <c r="M81" s="25"/>
      <c r="N81" s="24"/>
      <c r="O81" s="25"/>
    </row>
    <row r="82" spans="1:15" x14ac:dyDescent="0.25">
      <c r="A82" s="19" t="s">
        <v>390</v>
      </c>
      <c r="B82" s="20" t="s">
        <v>77</v>
      </c>
      <c r="C82" s="21" t="s">
        <v>29</v>
      </c>
      <c r="D82" s="22">
        <v>12</v>
      </c>
      <c r="E82" s="23">
        <v>7.23</v>
      </c>
      <c r="F82" s="22">
        <f t="shared" si="2"/>
        <v>7.23</v>
      </c>
      <c r="G82" s="22">
        <f>ROUND((D82*F82),2)</f>
        <v>86.76</v>
      </c>
      <c r="J82" s="25"/>
      <c r="K82" s="25"/>
      <c r="L82" s="25"/>
      <c r="M82" s="25"/>
      <c r="N82" s="24"/>
      <c r="O82" s="25"/>
    </row>
    <row r="83" spans="1:15" x14ac:dyDescent="0.25">
      <c r="A83" s="19" t="s">
        <v>391</v>
      </c>
      <c r="B83" s="20" t="s">
        <v>78</v>
      </c>
      <c r="C83" s="21" t="s">
        <v>29</v>
      </c>
      <c r="D83" s="22">
        <v>7</v>
      </c>
      <c r="E83" s="23">
        <v>15.12</v>
      </c>
      <c r="F83" s="22">
        <f t="shared" si="2"/>
        <v>15.12</v>
      </c>
      <c r="G83" s="22">
        <f>ROUND((D83*F83),2)</f>
        <v>105.84</v>
      </c>
      <c r="J83" s="25"/>
      <c r="K83" s="25"/>
      <c r="L83" s="25"/>
      <c r="M83" s="25"/>
      <c r="N83" s="24"/>
      <c r="O83" s="25"/>
    </row>
    <row r="84" spans="1:15" x14ac:dyDescent="0.25">
      <c r="A84" s="19" t="s">
        <v>392</v>
      </c>
      <c r="B84" s="20" t="s">
        <v>79</v>
      </c>
      <c r="C84" s="21" t="s">
        <v>13</v>
      </c>
      <c r="D84" s="22">
        <v>2</v>
      </c>
      <c r="E84" s="23">
        <v>15.63</v>
      </c>
      <c r="F84" s="22">
        <f t="shared" si="2"/>
        <v>15.63</v>
      </c>
      <c r="G84" s="22">
        <f>ROUND((D84*F84),2)</f>
        <v>31.26</v>
      </c>
      <c r="J84" s="25"/>
      <c r="K84" s="25"/>
      <c r="L84" s="25"/>
      <c r="M84" s="25"/>
      <c r="N84" s="24"/>
      <c r="O84" s="25"/>
    </row>
    <row r="85" spans="1:15" x14ac:dyDescent="0.25">
      <c r="A85" s="19" t="s">
        <v>393</v>
      </c>
      <c r="B85" s="20" t="s">
        <v>80</v>
      </c>
      <c r="E85" s="23" t="s">
        <v>8</v>
      </c>
      <c r="F85" s="22" t="str">
        <f t="shared" si="2"/>
        <v/>
      </c>
      <c r="J85" s="25"/>
      <c r="K85" s="25"/>
      <c r="L85" s="25"/>
      <c r="M85" s="25"/>
      <c r="N85" s="24"/>
      <c r="O85" s="25"/>
    </row>
    <row r="86" spans="1:15" x14ac:dyDescent="0.25">
      <c r="A86" s="19" t="s">
        <v>394</v>
      </c>
      <c r="B86" s="20" t="s">
        <v>81</v>
      </c>
      <c r="C86" s="21" t="s">
        <v>13</v>
      </c>
      <c r="D86" s="22">
        <v>24</v>
      </c>
      <c r="E86" s="23">
        <v>11.12</v>
      </c>
      <c r="F86" s="22">
        <f t="shared" si="2"/>
        <v>11.12</v>
      </c>
      <c r="G86" s="22">
        <f>ROUND((D86*F86),2)</f>
        <v>266.88</v>
      </c>
      <c r="J86" s="25"/>
      <c r="K86" s="25"/>
      <c r="L86" s="25"/>
      <c r="M86" s="25"/>
      <c r="N86" s="24"/>
      <c r="O86" s="25"/>
    </row>
    <row r="87" spans="1:15" x14ac:dyDescent="0.25">
      <c r="A87" s="19" t="s">
        <v>395</v>
      </c>
      <c r="B87" s="20" t="s">
        <v>82</v>
      </c>
      <c r="C87" s="21" t="s">
        <v>13</v>
      </c>
      <c r="D87" s="22">
        <v>2</v>
      </c>
      <c r="E87" s="23">
        <v>14.08</v>
      </c>
      <c r="F87" s="22">
        <f t="shared" si="2"/>
        <v>14.08</v>
      </c>
      <c r="G87" s="22">
        <f>ROUND((D87*F87),2)</f>
        <v>28.16</v>
      </c>
      <c r="J87" s="25"/>
      <c r="K87" s="25"/>
      <c r="L87" s="25"/>
      <c r="M87" s="25"/>
      <c r="N87" s="24"/>
      <c r="O87" s="25"/>
    </row>
    <row r="88" spans="1:15" ht="30" x14ac:dyDescent="0.25">
      <c r="A88" s="19" t="s">
        <v>396</v>
      </c>
      <c r="B88" s="20" t="s">
        <v>83</v>
      </c>
      <c r="C88" s="21" t="s">
        <v>13</v>
      </c>
      <c r="D88" s="22">
        <v>6</v>
      </c>
      <c r="E88" s="23">
        <v>8.1999999999999993</v>
      </c>
      <c r="F88" s="22">
        <f t="shared" si="2"/>
        <v>8.1999999999999993</v>
      </c>
      <c r="G88" s="22">
        <f>ROUND((D88*F88),2)</f>
        <v>49.2</v>
      </c>
      <c r="J88" s="25"/>
      <c r="K88" s="25"/>
      <c r="L88" s="25"/>
      <c r="M88" s="25"/>
      <c r="N88" s="24"/>
      <c r="O88" s="25"/>
    </row>
    <row r="89" spans="1:15" x14ac:dyDescent="0.25">
      <c r="A89" s="19" t="s">
        <v>397</v>
      </c>
      <c r="B89" s="20" t="s">
        <v>84</v>
      </c>
      <c r="C89" s="21" t="s">
        <v>13</v>
      </c>
      <c r="D89" s="22">
        <v>2</v>
      </c>
      <c r="E89" s="23">
        <v>6.86</v>
      </c>
      <c r="F89" s="22">
        <f t="shared" si="2"/>
        <v>6.86</v>
      </c>
      <c r="G89" s="22">
        <f>ROUND((D89*F89),2)</f>
        <v>13.72</v>
      </c>
      <c r="J89" s="25"/>
      <c r="K89" s="25"/>
      <c r="L89" s="25"/>
      <c r="M89" s="25"/>
      <c r="N89" s="24"/>
      <c r="O89" s="25"/>
    </row>
    <row r="90" spans="1:15" x14ac:dyDescent="0.25">
      <c r="A90" s="19" t="s">
        <v>398</v>
      </c>
      <c r="B90" s="20" t="s">
        <v>85</v>
      </c>
      <c r="E90" s="23" t="s">
        <v>8</v>
      </c>
      <c r="F90" s="22" t="str">
        <f t="shared" si="2"/>
        <v/>
      </c>
      <c r="J90" s="25"/>
      <c r="K90" s="25"/>
      <c r="L90" s="25"/>
      <c r="M90" s="25"/>
      <c r="N90" s="24"/>
      <c r="O90" s="25"/>
    </row>
    <row r="91" spans="1:15" x14ac:dyDescent="0.25">
      <c r="A91" s="19" t="s">
        <v>399</v>
      </c>
      <c r="B91" s="20" t="s">
        <v>86</v>
      </c>
      <c r="C91" s="21" t="s">
        <v>29</v>
      </c>
      <c r="D91" s="22">
        <v>230.4</v>
      </c>
      <c r="E91" s="23">
        <v>2.78</v>
      </c>
      <c r="F91" s="22">
        <f t="shared" si="2"/>
        <v>2.78</v>
      </c>
      <c r="G91" s="22">
        <f t="shared" ref="G91:G97" si="3">ROUND((D91*F91),2)</f>
        <v>640.51</v>
      </c>
      <c r="J91" s="25"/>
      <c r="K91" s="25"/>
      <c r="L91" s="25"/>
      <c r="M91" s="25"/>
      <c r="N91" s="24"/>
      <c r="O91" s="25"/>
    </row>
    <row r="92" spans="1:15" x14ac:dyDescent="0.25">
      <c r="A92" s="19" t="s">
        <v>400</v>
      </c>
      <c r="B92" s="20" t="s">
        <v>87</v>
      </c>
      <c r="C92" s="21" t="s">
        <v>29</v>
      </c>
      <c r="D92" s="22">
        <v>11.2</v>
      </c>
      <c r="E92" s="23">
        <v>8.91</v>
      </c>
      <c r="F92" s="22">
        <f t="shared" si="2"/>
        <v>8.91</v>
      </c>
      <c r="G92" s="22">
        <f t="shared" si="3"/>
        <v>99.79</v>
      </c>
      <c r="J92" s="25"/>
      <c r="K92" s="25"/>
      <c r="L92" s="25"/>
      <c r="M92" s="25"/>
      <c r="N92" s="24"/>
      <c r="O92" s="25"/>
    </row>
    <row r="93" spans="1:15" x14ac:dyDescent="0.25">
      <c r="A93" s="19" t="s">
        <v>401</v>
      </c>
      <c r="B93" s="20" t="s">
        <v>88</v>
      </c>
      <c r="C93" s="21" t="s">
        <v>29</v>
      </c>
      <c r="D93" s="22">
        <v>21</v>
      </c>
      <c r="E93" s="23">
        <v>16.78</v>
      </c>
      <c r="F93" s="22">
        <f t="shared" si="2"/>
        <v>16.78</v>
      </c>
      <c r="G93" s="22">
        <f t="shared" si="3"/>
        <v>352.38</v>
      </c>
      <c r="J93" s="25"/>
      <c r="K93" s="25"/>
      <c r="L93" s="25"/>
      <c r="M93" s="25"/>
      <c r="N93" s="24"/>
      <c r="O93" s="25"/>
    </row>
    <row r="94" spans="1:15" x14ac:dyDescent="0.25">
      <c r="A94" s="19" t="s">
        <v>402</v>
      </c>
      <c r="B94" s="20" t="s">
        <v>89</v>
      </c>
      <c r="C94" s="21" t="s">
        <v>29</v>
      </c>
      <c r="D94" s="22">
        <v>8.5</v>
      </c>
      <c r="E94" s="23">
        <v>10.9</v>
      </c>
      <c r="F94" s="22">
        <f t="shared" si="2"/>
        <v>10.9</v>
      </c>
      <c r="G94" s="22">
        <f t="shared" si="3"/>
        <v>92.65</v>
      </c>
      <c r="J94" s="25"/>
      <c r="K94" s="25"/>
      <c r="L94" s="25"/>
      <c r="M94" s="25"/>
      <c r="N94" s="24"/>
      <c r="O94" s="25"/>
    </row>
    <row r="95" spans="1:15" x14ac:dyDescent="0.25">
      <c r="A95" s="19" t="s">
        <v>403</v>
      </c>
      <c r="B95" s="20" t="s">
        <v>90</v>
      </c>
      <c r="C95" s="21" t="s">
        <v>13</v>
      </c>
      <c r="D95" s="22">
        <v>6</v>
      </c>
      <c r="E95" s="23">
        <v>11.23</v>
      </c>
      <c r="F95" s="22">
        <f t="shared" si="2"/>
        <v>11.23</v>
      </c>
      <c r="G95" s="22">
        <f t="shared" si="3"/>
        <v>67.38</v>
      </c>
      <c r="J95" s="25"/>
      <c r="K95" s="25"/>
      <c r="L95" s="25"/>
      <c r="M95" s="25"/>
      <c r="N95" s="24"/>
      <c r="O95" s="25"/>
    </row>
    <row r="96" spans="1:15" x14ac:dyDescent="0.25">
      <c r="A96" s="19" t="s">
        <v>404</v>
      </c>
      <c r="B96" s="20" t="s">
        <v>91</v>
      </c>
      <c r="C96" s="21" t="s">
        <v>29</v>
      </c>
      <c r="D96" s="22">
        <v>13.1</v>
      </c>
      <c r="E96" s="23">
        <v>2.91</v>
      </c>
      <c r="F96" s="22">
        <f t="shared" si="2"/>
        <v>2.91</v>
      </c>
      <c r="G96" s="22">
        <f t="shared" si="3"/>
        <v>38.119999999999997</v>
      </c>
      <c r="J96" s="25"/>
      <c r="K96" s="25"/>
      <c r="L96" s="25"/>
      <c r="M96" s="25"/>
      <c r="N96" s="24"/>
      <c r="O96" s="25"/>
    </row>
    <row r="97" spans="1:15" x14ac:dyDescent="0.25">
      <c r="A97" s="19" t="s">
        <v>405</v>
      </c>
      <c r="B97" s="20" t="s">
        <v>92</v>
      </c>
      <c r="C97" s="21" t="s">
        <v>29</v>
      </c>
      <c r="D97" s="22">
        <v>9.6</v>
      </c>
      <c r="E97" s="23">
        <v>3.15</v>
      </c>
      <c r="F97" s="22">
        <f t="shared" si="2"/>
        <v>3.15</v>
      </c>
      <c r="G97" s="22">
        <f t="shared" si="3"/>
        <v>30.24</v>
      </c>
      <c r="J97" s="25"/>
      <c r="K97" s="25"/>
      <c r="L97" s="25"/>
      <c r="M97" s="25"/>
      <c r="N97" s="24"/>
      <c r="O97" s="25"/>
    </row>
    <row r="98" spans="1:15" x14ac:dyDescent="0.25">
      <c r="A98" s="19" t="s">
        <v>406</v>
      </c>
      <c r="B98" s="20" t="s">
        <v>93</v>
      </c>
      <c r="E98" s="23" t="s">
        <v>8</v>
      </c>
      <c r="F98" s="22" t="str">
        <f t="shared" si="2"/>
        <v/>
      </c>
      <c r="J98" s="25"/>
      <c r="K98" s="25"/>
      <c r="L98" s="25"/>
      <c r="M98" s="25"/>
      <c r="N98" s="24"/>
      <c r="O98" s="25"/>
    </row>
    <row r="99" spans="1:15" x14ac:dyDescent="0.25">
      <c r="A99" s="19" t="s">
        <v>407</v>
      </c>
      <c r="B99" s="20" t="s">
        <v>94</v>
      </c>
      <c r="C99" s="21" t="s">
        <v>13</v>
      </c>
      <c r="D99" s="22">
        <v>8</v>
      </c>
      <c r="E99" s="23">
        <v>97.36</v>
      </c>
      <c r="F99" s="22">
        <f t="shared" si="2"/>
        <v>97.36</v>
      </c>
      <c r="G99" s="22">
        <f t="shared" ref="G99:G106" si="4">ROUND((D99*F99),2)</f>
        <v>778.88</v>
      </c>
      <c r="J99" s="25"/>
      <c r="K99" s="25"/>
      <c r="L99" s="25"/>
      <c r="M99" s="25"/>
      <c r="N99" s="24"/>
      <c r="O99" s="25"/>
    </row>
    <row r="100" spans="1:15" x14ac:dyDescent="0.25">
      <c r="A100" s="19" t="s">
        <v>408</v>
      </c>
      <c r="B100" s="20" t="s">
        <v>95</v>
      </c>
      <c r="C100" s="21" t="s">
        <v>13</v>
      </c>
      <c r="D100" s="22">
        <v>1</v>
      </c>
      <c r="E100" s="23">
        <v>35</v>
      </c>
      <c r="F100" s="22">
        <f t="shared" si="2"/>
        <v>35</v>
      </c>
      <c r="G100" s="22">
        <f t="shared" si="4"/>
        <v>35</v>
      </c>
      <c r="J100" s="25"/>
      <c r="K100" s="25"/>
      <c r="L100" s="25"/>
      <c r="M100" s="25"/>
      <c r="N100" s="24"/>
      <c r="O100" s="25"/>
    </row>
    <row r="101" spans="1:15" x14ac:dyDescent="0.25">
      <c r="A101" s="19" t="s">
        <v>409</v>
      </c>
      <c r="B101" s="20" t="s">
        <v>96</v>
      </c>
      <c r="C101" s="21" t="s">
        <v>13</v>
      </c>
      <c r="D101" s="22">
        <v>2</v>
      </c>
      <c r="E101" s="23">
        <v>34.54</v>
      </c>
      <c r="F101" s="22">
        <f t="shared" si="2"/>
        <v>34.54</v>
      </c>
      <c r="G101" s="22">
        <f t="shared" si="4"/>
        <v>69.08</v>
      </c>
      <c r="J101" s="25"/>
      <c r="K101" s="25"/>
      <c r="L101" s="25"/>
      <c r="M101" s="25"/>
      <c r="N101" s="24"/>
      <c r="O101" s="25"/>
    </row>
    <row r="102" spans="1:15" x14ac:dyDescent="0.25">
      <c r="A102" s="19" t="s">
        <v>410</v>
      </c>
      <c r="B102" s="20" t="s">
        <v>97</v>
      </c>
      <c r="C102" s="21" t="s">
        <v>13</v>
      </c>
      <c r="D102" s="22">
        <v>1</v>
      </c>
      <c r="E102" s="23">
        <v>55.29</v>
      </c>
      <c r="F102" s="22">
        <f t="shared" si="2"/>
        <v>55.29</v>
      </c>
      <c r="G102" s="22">
        <f t="shared" si="4"/>
        <v>55.29</v>
      </c>
      <c r="J102" s="25"/>
      <c r="K102" s="25"/>
      <c r="L102" s="25"/>
      <c r="M102" s="25"/>
      <c r="N102" s="24"/>
      <c r="O102" s="25"/>
    </row>
    <row r="103" spans="1:15" x14ac:dyDescent="0.25">
      <c r="A103" s="19" t="s">
        <v>411</v>
      </c>
      <c r="B103" s="20" t="s">
        <v>98</v>
      </c>
      <c r="C103" s="21" t="s">
        <v>13</v>
      </c>
      <c r="D103" s="22">
        <v>1</v>
      </c>
      <c r="E103" s="23">
        <v>26.53</v>
      </c>
      <c r="F103" s="22">
        <f t="shared" si="2"/>
        <v>26.53</v>
      </c>
      <c r="G103" s="22">
        <f t="shared" si="4"/>
        <v>26.53</v>
      </c>
      <c r="J103" s="25"/>
      <c r="K103" s="25"/>
      <c r="L103" s="25"/>
      <c r="M103" s="25"/>
      <c r="N103" s="24"/>
      <c r="O103" s="25"/>
    </row>
    <row r="104" spans="1:15" x14ac:dyDescent="0.25">
      <c r="A104" s="19" t="s">
        <v>412</v>
      </c>
      <c r="B104" s="20" t="s">
        <v>99</v>
      </c>
      <c r="C104" s="21" t="s">
        <v>13</v>
      </c>
      <c r="D104" s="22">
        <v>1</v>
      </c>
      <c r="E104" s="23">
        <v>6.33</v>
      </c>
      <c r="F104" s="22">
        <f t="shared" si="2"/>
        <v>6.33</v>
      </c>
      <c r="G104" s="22">
        <f t="shared" si="4"/>
        <v>6.33</v>
      </c>
      <c r="J104" s="25"/>
      <c r="K104" s="25"/>
      <c r="L104" s="25"/>
      <c r="M104" s="25"/>
      <c r="N104" s="24"/>
      <c r="O104" s="25"/>
    </row>
    <row r="105" spans="1:15" x14ac:dyDescent="0.25">
      <c r="A105" s="19" t="s">
        <v>413</v>
      </c>
      <c r="B105" s="20" t="s">
        <v>100</v>
      </c>
      <c r="C105" s="21" t="s">
        <v>13</v>
      </c>
      <c r="D105" s="22">
        <v>1</v>
      </c>
      <c r="E105" s="23">
        <v>6.33</v>
      </c>
      <c r="F105" s="22">
        <f t="shared" si="2"/>
        <v>6.33</v>
      </c>
      <c r="G105" s="22">
        <f t="shared" si="4"/>
        <v>6.33</v>
      </c>
      <c r="J105" s="25"/>
      <c r="K105" s="25"/>
      <c r="L105" s="25"/>
      <c r="M105" s="25"/>
      <c r="N105" s="24"/>
      <c r="O105" s="25"/>
    </row>
    <row r="106" spans="1:15" x14ac:dyDescent="0.25">
      <c r="A106" s="19" t="s">
        <v>414</v>
      </c>
      <c r="B106" s="20" t="s">
        <v>101</v>
      </c>
      <c r="C106" s="21" t="s">
        <v>13</v>
      </c>
      <c r="D106" s="22">
        <v>1</v>
      </c>
      <c r="E106" s="23">
        <v>8.58</v>
      </c>
      <c r="F106" s="22">
        <f t="shared" si="2"/>
        <v>8.58</v>
      </c>
      <c r="G106" s="22">
        <f t="shared" si="4"/>
        <v>8.58</v>
      </c>
      <c r="J106" s="25"/>
      <c r="K106" s="25"/>
      <c r="L106" s="25"/>
      <c r="M106" s="25"/>
      <c r="N106" s="24"/>
      <c r="O106" s="25"/>
    </row>
    <row r="107" spans="1:15" x14ac:dyDescent="0.25">
      <c r="A107" s="19" t="s">
        <v>415</v>
      </c>
      <c r="B107" s="20" t="s">
        <v>102</v>
      </c>
      <c r="E107" s="23" t="s">
        <v>8</v>
      </c>
      <c r="F107" s="22" t="str">
        <f t="shared" si="2"/>
        <v/>
      </c>
      <c r="J107" s="25"/>
      <c r="K107" s="25"/>
      <c r="L107" s="25"/>
      <c r="M107" s="25"/>
      <c r="N107" s="24"/>
      <c r="O107" s="25"/>
    </row>
    <row r="108" spans="1:15" x14ac:dyDescent="0.25">
      <c r="A108" s="19" t="s">
        <v>416</v>
      </c>
      <c r="B108" s="20" t="s">
        <v>103</v>
      </c>
      <c r="C108" s="21" t="s">
        <v>13</v>
      </c>
      <c r="D108" s="22">
        <v>8</v>
      </c>
      <c r="E108" s="23">
        <v>23.61</v>
      </c>
      <c r="F108" s="22">
        <f t="shared" si="2"/>
        <v>23.61</v>
      </c>
      <c r="G108" s="22">
        <f>ROUND((D108*F108),2)</f>
        <v>188.88</v>
      </c>
      <c r="J108" s="25"/>
      <c r="K108" s="25"/>
      <c r="L108" s="25"/>
      <c r="M108" s="25"/>
      <c r="N108" s="24"/>
      <c r="O108" s="25"/>
    </row>
    <row r="109" spans="1:15" ht="30" x14ac:dyDescent="0.25">
      <c r="A109" s="19" t="s">
        <v>417</v>
      </c>
      <c r="B109" s="20" t="s">
        <v>104</v>
      </c>
      <c r="C109" s="21" t="s">
        <v>13</v>
      </c>
      <c r="D109" s="22">
        <v>8</v>
      </c>
      <c r="E109" s="23">
        <v>14.2</v>
      </c>
      <c r="F109" s="22">
        <f t="shared" si="2"/>
        <v>14.2</v>
      </c>
      <c r="G109" s="22">
        <f>ROUND((D109*F109),2)</f>
        <v>113.6</v>
      </c>
      <c r="J109" s="25"/>
      <c r="K109" s="25"/>
      <c r="L109" s="25"/>
      <c r="M109" s="25"/>
      <c r="N109" s="24"/>
      <c r="O109" s="25"/>
    </row>
    <row r="110" spans="1:15" x14ac:dyDescent="0.25">
      <c r="A110" s="19" t="s">
        <v>418</v>
      </c>
      <c r="B110" s="20" t="s">
        <v>105</v>
      </c>
      <c r="E110" s="23" t="s">
        <v>8</v>
      </c>
      <c r="F110" s="22" t="str">
        <f t="shared" si="2"/>
        <v/>
      </c>
      <c r="J110" s="25"/>
      <c r="K110" s="25"/>
      <c r="L110" s="25"/>
      <c r="M110" s="25"/>
      <c r="N110" s="24"/>
      <c r="O110" s="25"/>
    </row>
    <row r="111" spans="1:15" x14ac:dyDescent="0.25">
      <c r="A111" s="19" t="s">
        <v>419</v>
      </c>
      <c r="B111" s="20" t="s">
        <v>106</v>
      </c>
      <c r="C111" s="21" t="s">
        <v>29</v>
      </c>
      <c r="D111" s="22">
        <v>4</v>
      </c>
      <c r="E111" s="23">
        <v>9.32</v>
      </c>
      <c r="F111" s="22">
        <f t="shared" si="2"/>
        <v>9.32</v>
      </c>
      <c r="G111" s="22">
        <f t="shared" ref="G111:G117" si="5">ROUND((D111*F111),2)</f>
        <v>37.28</v>
      </c>
      <c r="J111" s="25"/>
      <c r="K111" s="25"/>
      <c r="L111" s="25"/>
      <c r="M111" s="25"/>
      <c r="N111" s="24"/>
      <c r="O111" s="25"/>
    </row>
    <row r="112" spans="1:15" x14ac:dyDescent="0.25">
      <c r="A112" s="19" t="s">
        <v>420</v>
      </c>
      <c r="B112" s="20" t="s">
        <v>107</v>
      </c>
      <c r="C112" s="21" t="s">
        <v>29</v>
      </c>
      <c r="D112" s="22">
        <v>3.8</v>
      </c>
      <c r="E112" s="23">
        <v>13.72</v>
      </c>
      <c r="F112" s="22">
        <f t="shared" si="2"/>
        <v>13.72</v>
      </c>
      <c r="G112" s="22">
        <f t="shared" si="5"/>
        <v>52.14</v>
      </c>
      <c r="J112" s="25"/>
      <c r="K112" s="25"/>
      <c r="L112" s="25"/>
      <c r="M112" s="25"/>
      <c r="N112" s="24"/>
      <c r="O112" s="25"/>
    </row>
    <row r="113" spans="1:15" x14ac:dyDescent="0.25">
      <c r="A113" s="19" t="s">
        <v>421</v>
      </c>
      <c r="B113" s="20" t="s">
        <v>108</v>
      </c>
      <c r="C113" s="21" t="s">
        <v>29</v>
      </c>
      <c r="D113" s="22">
        <v>35</v>
      </c>
      <c r="E113" s="23">
        <v>26.72</v>
      </c>
      <c r="F113" s="22">
        <f t="shared" si="2"/>
        <v>26.72</v>
      </c>
      <c r="G113" s="22">
        <f t="shared" si="5"/>
        <v>935.2</v>
      </c>
      <c r="J113" s="25"/>
      <c r="K113" s="25"/>
      <c r="L113" s="25"/>
      <c r="M113" s="25"/>
      <c r="N113" s="24"/>
      <c r="O113" s="25"/>
    </row>
    <row r="114" spans="1:15" x14ac:dyDescent="0.25">
      <c r="A114" s="19" t="s">
        <v>422</v>
      </c>
      <c r="B114" s="20" t="s">
        <v>109</v>
      </c>
      <c r="C114" s="21" t="s">
        <v>13</v>
      </c>
      <c r="D114" s="22">
        <v>4</v>
      </c>
      <c r="E114" s="23">
        <v>58.89</v>
      </c>
      <c r="F114" s="22">
        <f t="shared" si="2"/>
        <v>58.89</v>
      </c>
      <c r="G114" s="22">
        <f t="shared" si="5"/>
        <v>235.56</v>
      </c>
      <c r="J114" s="25"/>
      <c r="K114" s="25"/>
      <c r="L114" s="25"/>
      <c r="M114" s="25"/>
      <c r="N114" s="24"/>
      <c r="O114" s="25"/>
    </row>
    <row r="115" spans="1:15" x14ac:dyDescent="0.25">
      <c r="A115" s="19" t="s">
        <v>423</v>
      </c>
      <c r="B115" s="20" t="s">
        <v>110</v>
      </c>
      <c r="C115" s="21" t="s">
        <v>13</v>
      </c>
      <c r="D115" s="22">
        <v>1</v>
      </c>
      <c r="E115" s="23">
        <v>74.16</v>
      </c>
      <c r="F115" s="22">
        <f t="shared" si="2"/>
        <v>74.16</v>
      </c>
      <c r="G115" s="22">
        <f t="shared" si="5"/>
        <v>74.16</v>
      </c>
      <c r="J115" s="25"/>
      <c r="K115" s="25"/>
      <c r="L115" s="25"/>
      <c r="M115" s="25"/>
      <c r="N115" s="24"/>
      <c r="O115" s="25"/>
    </row>
    <row r="116" spans="1:15" x14ac:dyDescent="0.25">
      <c r="A116" s="19" t="s">
        <v>424</v>
      </c>
      <c r="B116" s="20" t="s">
        <v>111</v>
      </c>
      <c r="C116" s="21" t="s">
        <v>13</v>
      </c>
      <c r="D116" s="22">
        <v>4</v>
      </c>
      <c r="E116" s="23">
        <v>48.06</v>
      </c>
      <c r="F116" s="22">
        <f t="shared" si="2"/>
        <v>48.06</v>
      </c>
      <c r="G116" s="22">
        <f t="shared" si="5"/>
        <v>192.24</v>
      </c>
      <c r="J116" s="25"/>
      <c r="K116" s="25"/>
      <c r="L116" s="25"/>
      <c r="M116" s="25"/>
      <c r="N116" s="24"/>
      <c r="O116" s="25"/>
    </row>
    <row r="117" spans="1:15" x14ac:dyDescent="0.25">
      <c r="A117" s="19" t="s">
        <v>425</v>
      </c>
      <c r="B117" s="20" t="s">
        <v>112</v>
      </c>
      <c r="C117" s="21" t="s">
        <v>13</v>
      </c>
      <c r="D117" s="22">
        <v>4</v>
      </c>
      <c r="E117" s="23">
        <v>1.46</v>
      </c>
      <c r="F117" s="22">
        <f t="shared" si="2"/>
        <v>1.46</v>
      </c>
      <c r="G117" s="22">
        <f t="shared" si="5"/>
        <v>5.84</v>
      </c>
      <c r="J117" s="25"/>
      <c r="K117" s="25"/>
      <c r="L117" s="25"/>
      <c r="M117" s="25"/>
      <c r="N117" s="24"/>
      <c r="O117" s="25"/>
    </row>
    <row r="118" spans="1:15" x14ac:dyDescent="0.25">
      <c r="E118" s="23" t="s">
        <v>330</v>
      </c>
      <c r="F118" s="22" t="str">
        <f t="shared" si="2"/>
        <v/>
      </c>
      <c r="J118" s="25"/>
      <c r="K118" s="25"/>
      <c r="L118" s="25"/>
      <c r="M118" s="25"/>
      <c r="N118" s="24"/>
      <c r="O118" s="25"/>
    </row>
    <row r="119" spans="1:15" x14ac:dyDescent="0.25">
      <c r="B119" s="20" t="s">
        <v>113</v>
      </c>
      <c r="E119" s="23" t="s">
        <v>330</v>
      </c>
      <c r="F119" s="22" t="str">
        <f t="shared" si="2"/>
        <v/>
      </c>
      <c r="G119" s="22">
        <f>SUM(G68:G117)</f>
        <v>6647.47</v>
      </c>
      <c r="J119" s="25"/>
      <c r="K119" s="25"/>
      <c r="L119" s="25"/>
      <c r="M119" s="25"/>
      <c r="N119" s="24"/>
      <c r="O119" s="25"/>
    </row>
    <row r="120" spans="1:15" x14ac:dyDescent="0.25">
      <c r="E120" s="23" t="s">
        <v>330</v>
      </c>
      <c r="F120" s="22" t="str">
        <f t="shared" si="2"/>
        <v/>
      </c>
      <c r="J120" s="25"/>
      <c r="K120" s="25"/>
      <c r="L120" s="25"/>
      <c r="M120" s="25"/>
      <c r="N120" s="24"/>
      <c r="O120" s="25"/>
    </row>
    <row r="121" spans="1:15" x14ac:dyDescent="0.25">
      <c r="A121" s="19" t="s">
        <v>426</v>
      </c>
      <c r="B121" s="20" t="s">
        <v>114</v>
      </c>
      <c r="E121" s="23" t="s">
        <v>8</v>
      </c>
      <c r="F121" s="22" t="str">
        <f t="shared" si="2"/>
        <v/>
      </c>
      <c r="J121" s="25"/>
      <c r="K121" s="25"/>
      <c r="L121" s="25"/>
      <c r="M121" s="25"/>
      <c r="N121" s="24"/>
      <c r="O121" s="25"/>
    </row>
    <row r="122" spans="1:15" x14ac:dyDescent="0.25">
      <c r="A122" s="19" t="s">
        <v>427</v>
      </c>
      <c r="B122" s="20" t="s">
        <v>115</v>
      </c>
      <c r="E122" s="23" t="s">
        <v>8</v>
      </c>
      <c r="F122" s="22" t="str">
        <f t="shared" si="2"/>
        <v/>
      </c>
      <c r="J122" s="25"/>
      <c r="K122" s="25"/>
      <c r="L122" s="25"/>
      <c r="M122" s="25"/>
      <c r="N122" s="24"/>
      <c r="O122" s="25"/>
    </row>
    <row r="123" spans="1:15" x14ac:dyDescent="0.25">
      <c r="A123" s="19" t="s">
        <v>428</v>
      </c>
      <c r="B123" s="20" t="s">
        <v>116</v>
      </c>
      <c r="C123" s="21" t="s">
        <v>15</v>
      </c>
      <c r="D123" s="22">
        <v>1</v>
      </c>
      <c r="E123" s="23">
        <v>416.69</v>
      </c>
      <c r="F123" s="22">
        <f t="shared" si="2"/>
        <v>416.69</v>
      </c>
      <c r="G123" s="22">
        <f>ROUND((D123*F123),2)</f>
        <v>416.69</v>
      </c>
      <c r="J123" s="25"/>
      <c r="K123" s="25"/>
      <c r="L123" s="25"/>
      <c r="M123" s="25"/>
      <c r="N123" s="24"/>
      <c r="O123" s="25"/>
    </row>
    <row r="124" spans="1:15" x14ac:dyDescent="0.25">
      <c r="A124" s="19" t="s">
        <v>429</v>
      </c>
      <c r="B124" s="20" t="s">
        <v>117</v>
      </c>
      <c r="E124" s="23" t="s">
        <v>8</v>
      </c>
      <c r="F124" s="22" t="str">
        <f t="shared" si="2"/>
        <v/>
      </c>
      <c r="J124" s="25"/>
      <c r="K124" s="25"/>
      <c r="L124" s="25"/>
      <c r="M124" s="25"/>
      <c r="N124" s="24"/>
      <c r="O124" s="25"/>
    </row>
    <row r="125" spans="1:15" x14ac:dyDescent="0.25">
      <c r="A125" s="19" t="s">
        <v>430</v>
      </c>
      <c r="B125" s="20" t="s">
        <v>118</v>
      </c>
      <c r="C125" s="21" t="s">
        <v>15</v>
      </c>
      <c r="D125" s="22">
        <v>1</v>
      </c>
      <c r="E125" s="23">
        <v>118.78</v>
      </c>
      <c r="F125" s="22">
        <f t="shared" si="2"/>
        <v>118.78</v>
      </c>
      <c r="G125" s="22">
        <f>ROUND((D125*F125),2)</f>
        <v>118.78</v>
      </c>
      <c r="J125" s="25"/>
      <c r="K125" s="25"/>
      <c r="L125" s="25"/>
      <c r="M125" s="25"/>
      <c r="N125" s="24"/>
      <c r="O125" s="25"/>
    </row>
    <row r="126" spans="1:15" x14ac:dyDescent="0.25">
      <c r="A126" s="19" t="s">
        <v>431</v>
      </c>
      <c r="B126" s="20" t="s">
        <v>119</v>
      </c>
      <c r="E126" s="23" t="s">
        <v>8</v>
      </c>
      <c r="F126" s="22" t="str">
        <f t="shared" si="2"/>
        <v/>
      </c>
      <c r="J126" s="25"/>
      <c r="K126" s="25"/>
      <c r="L126" s="25"/>
      <c r="M126" s="25"/>
      <c r="N126" s="24"/>
      <c r="O126" s="25"/>
    </row>
    <row r="127" spans="1:15" x14ac:dyDescent="0.25">
      <c r="A127" s="19" t="s">
        <v>432</v>
      </c>
      <c r="B127" s="20" t="s">
        <v>120</v>
      </c>
      <c r="C127" s="21" t="s">
        <v>15</v>
      </c>
      <c r="D127" s="22">
        <v>1</v>
      </c>
      <c r="E127" s="23">
        <v>723.54</v>
      </c>
      <c r="F127" s="22">
        <f t="shared" si="2"/>
        <v>723.54</v>
      </c>
      <c r="G127" s="22">
        <f>ROUND((D127*F127),2)</f>
        <v>723.54</v>
      </c>
      <c r="J127" s="25"/>
      <c r="K127" s="25"/>
      <c r="L127" s="25"/>
      <c r="M127" s="25"/>
      <c r="N127" s="24"/>
      <c r="O127" s="25"/>
    </row>
    <row r="128" spans="1:15" x14ac:dyDescent="0.25">
      <c r="A128" s="19" t="s">
        <v>433</v>
      </c>
      <c r="B128" s="20" t="s">
        <v>121</v>
      </c>
      <c r="E128" s="23" t="s">
        <v>8</v>
      </c>
      <c r="F128" s="22" t="str">
        <f t="shared" si="2"/>
        <v/>
      </c>
      <c r="J128" s="25"/>
      <c r="K128" s="25"/>
      <c r="L128" s="25"/>
      <c r="M128" s="25"/>
      <c r="N128" s="24"/>
      <c r="O128" s="25"/>
    </row>
    <row r="129" spans="1:15" x14ac:dyDescent="0.25">
      <c r="A129" s="19" t="s">
        <v>434</v>
      </c>
      <c r="B129" s="20" t="s">
        <v>122</v>
      </c>
      <c r="C129" s="21" t="s">
        <v>15</v>
      </c>
      <c r="D129" s="22">
        <v>1</v>
      </c>
      <c r="E129" s="23">
        <v>447.27</v>
      </c>
      <c r="F129" s="22">
        <f t="shared" si="2"/>
        <v>447.27</v>
      </c>
      <c r="G129" s="22">
        <f>ROUND((D129*F129),2)</f>
        <v>447.27</v>
      </c>
      <c r="J129" s="25"/>
      <c r="K129" s="25"/>
      <c r="L129" s="25"/>
      <c r="M129" s="25"/>
      <c r="N129" s="24"/>
      <c r="O129" s="25"/>
    </row>
    <row r="130" spans="1:15" x14ac:dyDescent="0.25">
      <c r="A130" s="19" t="s">
        <v>435</v>
      </c>
      <c r="B130" s="20" t="s">
        <v>123</v>
      </c>
      <c r="E130" s="23" t="s">
        <v>8</v>
      </c>
      <c r="F130" s="22" t="str">
        <f t="shared" si="2"/>
        <v/>
      </c>
      <c r="J130" s="25"/>
      <c r="K130" s="25"/>
      <c r="L130" s="25"/>
      <c r="M130" s="25"/>
      <c r="N130" s="24"/>
      <c r="O130" s="25"/>
    </row>
    <row r="131" spans="1:15" x14ac:dyDescent="0.25">
      <c r="A131" s="19" t="s">
        <v>436</v>
      </c>
      <c r="B131" s="20" t="s">
        <v>124</v>
      </c>
      <c r="C131" s="21" t="s">
        <v>15</v>
      </c>
      <c r="D131" s="22">
        <v>1</v>
      </c>
      <c r="E131" s="23">
        <v>272.64999999999998</v>
      </c>
      <c r="F131" s="22">
        <f t="shared" si="2"/>
        <v>272.64999999999998</v>
      </c>
      <c r="G131" s="22">
        <f>ROUND((D131*F131),2)</f>
        <v>272.64999999999998</v>
      </c>
      <c r="J131" s="25"/>
      <c r="K131" s="25"/>
      <c r="L131" s="25"/>
      <c r="M131" s="25"/>
      <c r="N131" s="24"/>
      <c r="O131" s="25"/>
    </row>
    <row r="132" spans="1:15" x14ac:dyDescent="0.25">
      <c r="A132" s="19" t="s">
        <v>437</v>
      </c>
      <c r="B132" s="20" t="s">
        <v>125</v>
      </c>
      <c r="E132" s="23" t="s">
        <v>8</v>
      </c>
      <c r="F132" s="22" t="str">
        <f t="shared" si="2"/>
        <v/>
      </c>
      <c r="J132" s="25"/>
      <c r="K132" s="25"/>
      <c r="L132" s="25"/>
      <c r="M132" s="25"/>
      <c r="N132" s="24"/>
      <c r="O132" s="25"/>
    </row>
    <row r="133" spans="1:15" x14ac:dyDescent="0.25">
      <c r="A133" s="19" t="s">
        <v>438</v>
      </c>
      <c r="B133" s="20" t="s">
        <v>126</v>
      </c>
      <c r="C133" s="21" t="s">
        <v>15</v>
      </c>
      <c r="D133" s="22">
        <v>1</v>
      </c>
      <c r="E133" s="23">
        <v>373.61</v>
      </c>
      <c r="F133" s="22">
        <f t="shared" si="2"/>
        <v>373.61</v>
      </c>
      <c r="G133" s="22">
        <f>ROUND((D133*F133),2)</f>
        <v>373.61</v>
      </c>
      <c r="J133" s="25"/>
      <c r="K133" s="25"/>
      <c r="L133" s="25"/>
      <c r="M133" s="25"/>
      <c r="N133" s="24"/>
      <c r="O133" s="25"/>
    </row>
    <row r="134" spans="1:15" x14ac:dyDescent="0.25">
      <c r="A134" s="19" t="s">
        <v>439</v>
      </c>
      <c r="B134" s="20" t="s">
        <v>127</v>
      </c>
      <c r="E134" s="23" t="s">
        <v>8</v>
      </c>
      <c r="F134" s="22" t="str">
        <f t="shared" si="2"/>
        <v/>
      </c>
      <c r="J134" s="25"/>
      <c r="K134" s="25"/>
      <c r="L134" s="25"/>
      <c r="M134" s="25"/>
      <c r="N134" s="24"/>
      <c r="O134" s="25"/>
    </row>
    <row r="135" spans="1:15" x14ac:dyDescent="0.25">
      <c r="A135" s="19" t="s">
        <v>440</v>
      </c>
      <c r="B135" s="20" t="s">
        <v>128</v>
      </c>
      <c r="C135" s="21" t="s">
        <v>15</v>
      </c>
      <c r="D135" s="22">
        <v>1</v>
      </c>
      <c r="E135" s="23">
        <v>345.44</v>
      </c>
      <c r="F135" s="22">
        <f t="shared" si="2"/>
        <v>345.44</v>
      </c>
      <c r="G135" s="22">
        <f>ROUND((D135*F135),2)</f>
        <v>345.44</v>
      </c>
      <c r="J135" s="25"/>
      <c r="K135" s="25"/>
      <c r="L135" s="25"/>
      <c r="M135" s="25"/>
      <c r="N135" s="24"/>
      <c r="O135" s="25"/>
    </row>
    <row r="136" spans="1:15" x14ac:dyDescent="0.25">
      <c r="A136" s="19" t="s">
        <v>441</v>
      </c>
      <c r="B136" s="20" t="s">
        <v>129</v>
      </c>
      <c r="E136" s="23" t="s">
        <v>8</v>
      </c>
      <c r="F136" s="22" t="str">
        <f t="shared" si="2"/>
        <v/>
      </c>
      <c r="J136" s="25"/>
      <c r="K136" s="25"/>
      <c r="L136" s="25"/>
      <c r="M136" s="25"/>
      <c r="N136" s="24"/>
      <c r="O136" s="25"/>
    </row>
    <row r="137" spans="1:15" x14ac:dyDescent="0.25">
      <c r="A137" s="19" t="s">
        <v>442</v>
      </c>
      <c r="B137" s="20" t="s">
        <v>130</v>
      </c>
      <c r="C137" s="21" t="s">
        <v>15</v>
      </c>
      <c r="D137" s="22">
        <v>1</v>
      </c>
      <c r="E137" s="23">
        <v>970.2</v>
      </c>
      <c r="F137" s="22">
        <f t="shared" ref="F137:F200" si="6">IF(AND(E137&lt;&gt;0,E137&lt;&gt;"",E137&lt;&gt;" "),ROUND(E137*(1-$G$2),2),"")</f>
        <v>970.2</v>
      </c>
      <c r="G137" s="22">
        <f>ROUND((D137*F137),2)</f>
        <v>970.2</v>
      </c>
      <c r="J137" s="25"/>
      <c r="K137" s="25"/>
      <c r="L137" s="25"/>
      <c r="M137" s="25"/>
      <c r="N137" s="24"/>
      <c r="O137" s="25"/>
    </row>
    <row r="138" spans="1:15" x14ac:dyDescent="0.25">
      <c r="A138" s="19" t="s">
        <v>443</v>
      </c>
      <c r="B138" s="20" t="s">
        <v>131</v>
      </c>
      <c r="E138" s="23" t="s">
        <v>8</v>
      </c>
      <c r="F138" s="22" t="str">
        <f t="shared" si="6"/>
        <v/>
      </c>
      <c r="J138" s="25"/>
      <c r="K138" s="25"/>
      <c r="L138" s="25"/>
      <c r="M138" s="25"/>
      <c r="N138" s="24"/>
      <c r="O138" s="25"/>
    </row>
    <row r="139" spans="1:15" x14ac:dyDescent="0.25">
      <c r="A139" s="19" t="s">
        <v>444</v>
      </c>
      <c r="B139" s="20" t="s">
        <v>132</v>
      </c>
      <c r="C139" s="21" t="s">
        <v>13</v>
      </c>
      <c r="D139" s="22">
        <v>2</v>
      </c>
      <c r="E139" s="23">
        <v>7.45</v>
      </c>
      <c r="F139" s="22">
        <f t="shared" si="6"/>
        <v>7.45</v>
      </c>
      <c r="G139" s="22">
        <f t="shared" ref="G139:G154" si="7">ROUND((D139*F139),2)</f>
        <v>14.9</v>
      </c>
      <c r="J139" s="25"/>
      <c r="K139" s="25"/>
      <c r="L139" s="25"/>
      <c r="M139" s="25"/>
      <c r="N139" s="24"/>
      <c r="O139" s="25"/>
    </row>
    <row r="140" spans="1:15" x14ac:dyDescent="0.25">
      <c r="A140" s="19" t="s">
        <v>445</v>
      </c>
      <c r="B140" s="20" t="s">
        <v>133</v>
      </c>
      <c r="C140" s="21" t="s">
        <v>13</v>
      </c>
      <c r="D140" s="22">
        <v>1</v>
      </c>
      <c r="E140" s="23">
        <v>47.15</v>
      </c>
      <c r="F140" s="22">
        <f t="shared" si="6"/>
        <v>47.15</v>
      </c>
      <c r="G140" s="22">
        <f t="shared" si="7"/>
        <v>47.15</v>
      </c>
      <c r="J140" s="25"/>
      <c r="K140" s="25"/>
      <c r="L140" s="25"/>
      <c r="M140" s="25"/>
      <c r="N140" s="24"/>
      <c r="O140" s="25"/>
    </row>
    <row r="141" spans="1:15" x14ac:dyDescent="0.25">
      <c r="A141" s="19" t="s">
        <v>446</v>
      </c>
      <c r="B141" s="20" t="s">
        <v>134</v>
      </c>
      <c r="C141" s="21" t="s">
        <v>13</v>
      </c>
      <c r="D141" s="22">
        <v>1</v>
      </c>
      <c r="E141" s="23">
        <v>18.059999999999999</v>
      </c>
      <c r="F141" s="22">
        <f t="shared" si="6"/>
        <v>18.059999999999999</v>
      </c>
      <c r="G141" s="22">
        <f t="shared" si="7"/>
        <v>18.059999999999999</v>
      </c>
      <c r="J141" s="25"/>
      <c r="K141" s="25"/>
      <c r="L141" s="25"/>
      <c r="M141" s="25"/>
      <c r="N141" s="24"/>
      <c r="O141" s="25"/>
    </row>
    <row r="142" spans="1:15" x14ac:dyDescent="0.25">
      <c r="A142" s="19" t="s">
        <v>447</v>
      </c>
      <c r="B142" s="20" t="s">
        <v>135</v>
      </c>
      <c r="C142" s="21" t="s">
        <v>13</v>
      </c>
      <c r="D142" s="22">
        <v>1</v>
      </c>
      <c r="E142" s="23">
        <v>88.76</v>
      </c>
      <c r="F142" s="22">
        <f t="shared" si="6"/>
        <v>88.76</v>
      </c>
      <c r="G142" s="22">
        <f t="shared" si="7"/>
        <v>88.76</v>
      </c>
      <c r="J142" s="25"/>
      <c r="K142" s="25"/>
      <c r="L142" s="25"/>
      <c r="M142" s="25"/>
      <c r="N142" s="24"/>
      <c r="O142" s="25"/>
    </row>
    <row r="143" spans="1:15" x14ac:dyDescent="0.25">
      <c r="A143" s="19" t="s">
        <v>448</v>
      </c>
      <c r="B143" s="20" t="s">
        <v>136</v>
      </c>
      <c r="C143" s="21" t="s">
        <v>13</v>
      </c>
      <c r="D143" s="22">
        <v>1</v>
      </c>
      <c r="E143" s="23">
        <v>6.05</v>
      </c>
      <c r="F143" s="22">
        <f t="shared" si="6"/>
        <v>6.05</v>
      </c>
      <c r="G143" s="22">
        <f t="shared" si="7"/>
        <v>6.05</v>
      </c>
      <c r="J143" s="25"/>
      <c r="K143" s="25"/>
      <c r="L143" s="25"/>
      <c r="M143" s="25"/>
      <c r="N143" s="24"/>
      <c r="O143" s="25"/>
    </row>
    <row r="144" spans="1:15" x14ac:dyDescent="0.25">
      <c r="A144" s="19" t="s">
        <v>449</v>
      </c>
      <c r="B144" s="20" t="s">
        <v>137</v>
      </c>
      <c r="C144" s="21" t="s">
        <v>13</v>
      </c>
      <c r="D144" s="22">
        <v>1</v>
      </c>
      <c r="E144" s="23">
        <v>6.05</v>
      </c>
      <c r="F144" s="22">
        <f t="shared" si="6"/>
        <v>6.05</v>
      </c>
      <c r="G144" s="22">
        <f t="shared" si="7"/>
        <v>6.05</v>
      </c>
      <c r="J144" s="25"/>
      <c r="K144" s="25"/>
      <c r="L144" s="25"/>
      <c r="M144" s="25"/>
      <c r="N144" s="24"/>
      <c r="O144" s="25"/>
    </row>
    <row r="145" spans="1:15" x14ac:dyDescent="0.25">
      <c r="A145" s="19" t="s">
        <v>450</v>
      </c>
      <c r="B145" s="20" t="s">
        <v>138</v>
      </c>
      <c r="C145" s="21" t="s">
        <v>13</v>
      </c>
      <c r="D145" s="22">
        <v>1</v>
      </c>
      <c r="E145" s="23">
        <v>40.39</v>
      </c>
      <c r="F145" s="22">
        <f t="shared" si="6"/>
        <v>40.39</v>
      </c>
      <c r="G145" s="22">
        <f t="shared" si="7"/>
        <v>40.39</v>
      </c>
      <c r="J145" s="25"/>
      <c r="K145" s="25"/>
      <c r="L145" s="25"/>
      <c r="M145" s="25"/>
      <c r="N145" s="24"/>
      <c r="O145" s="25"/>
    </row>
    <row r="146" spans="1:15" x14ac:dyDescent="0.25">
      <c r="A146" s="19" t="s">
        <v>451</v>
      </c>
      <c r="B146" s="20" t="s">
        <v>139</v>
      </c>
      <c r="C146" s="21" t="s">
        <v>13</v>
      </c>
      <c r="D146" s="22">
        <v>1</v>
      </c>
      <c r="E146" s="23">
        <v>17.690000000000001</v>
      </c>
      <c r="F146" s="22">
        <f t="shared" si="6"/>
        <v>17.690000000000001</v>
      </c>
      <c r="G146" s="22">
        <f t="shared" si="7"/>
        <v>17.690000000000001</v>
      </c>
      <c r="J146" s="25"/>
      <c r="K146" s="25"/>
      <c r="L146" s="25"/>
      <c r="M146" s="25"/>
      <c r="N146" s="24"/>
      <c r="O146" s="25"/>
    </row>
    <row r="147" spans="1:15" x14ac:dyDescent="0.25">
      <c r="A147" s="19" t="s">
        <v>452</v>
      </c>
      <c r="B147" s="20" t="s">
        <v>140</v>
      </c>
      <c r="C147" s="21" t="s">
        <v>13</v>
      </c>
      <c r="D147" s="22">
        <v>1</v>
      </c>
      <c r="E147" s="23">
        <v>17.690000000000001</v>
      </c>
      <c r="F147" s="22">
        <f t="shared" si="6"/>
        <v>17.690000000000001</v>
      </c>
      <c r="G147" s="22">
        <f t="shared" si="7"/>
        <v>17.690000000000001</v>
      </c>
      <c r="J147" s="25"/>
      <c r="K147" s="25"/>
      <c r="L147" s="25"/>
      <c r="M147" s="25"/>
      <c r="N147" s="24"/>
      <c r="O147" s="25"/>
    </row>
    <row r="148" spans="1:15" x14ac:dyDescent="0.25">
      <c r="A148" s="19" t="s">
        <v>453</v>
      </c>
      <c r="B148" s="20" t="s">
        <v>141</v>
      </c>
      <c r="C148" s="21" t="s">
        <v>13</v>
      </c>
      <c r="D148" s="22">
        <v>1</v>
      </c>
      <c r="E148" s="23">
        <v>17.690000000000001</v>
      </c>
      <c r="F148" s="22">
        <f t="shared" si="6"/>
        <v>17.690000000000001</v>
      </c>
      <c r="G148" s="22">
        <f t="shared" si="7"/>
        <v>17.690000000000001</v>
      </c>
      <c r="J148" s="25"/>
      <c r="K148" s="25"/>
      <c r="L148" s="25"/>
      <c r="M148" s="25"/>
      <c r="N148" s="24"/>
      <c r="O148" s="25"/>
    </row>
    <row r="149" spans="1:15" x14ac:dyDescent="0.25">
      <c r="A149" s="19" t="s">
        <v>454</v>
      </c>
      <c r="B149" s="20" t="s">
        <v>142</v>
      </c>
      <c r="C149" s="21" t="s">
        <v>13</v>
      </c>
      <c r="D149" s="22">
        <v>1</v>
      </c>
      <c r="E149" s="23">
        <v>20.239999999999998</v>
      </c>
      <c r="F149" s="22">
        <f t="shared" si="6"/>
        <v>20.239999999999998</v>
      </c>
      <c r="G149" s="22">
        <f t="shared" si="7"/>
        <v>20.239999999999998</v>
      </c>
      <c r="J149" s="25"/>
      <c r="K149" s="25"/>
      <c r="L149" s="25"/>
      <c r="M149" s="25"/>
      <c r="N149" s="24"/>
      <c r="O149" s="25"/>
    </row>
    <row r="150" spans="1:15" x14ac:dyDescent="0.25">
      <c r="A150" s="19" t="s">
        <v>455</v>
      </c>
      <c r="B150" s="20" t="s">
        <v>143</v>
      </c>
      <c r="C150" s="21" t="s">
        <v>13</v>
      </c>
      <c r="D150" s="22">
        <v>1</v>
      </c>
      <c r="E150" s="23">
        <v>473.53</v>
      </c>
      <c r="F150" s="22">
        <f t="shared" si="6"/>
        <v>473.53</v>
      </c>
      <c r="G150" s="22">
        <f t="shared" si="7"/>
        <v>473.53</v>
      </c>
      <c r="J150" s="25"/>
      <c r="K150" s="25"/>
      <c r="L150" s="25"/>
      <c r="M150" s="25"/>
      <c r="N150" s="24"/>
      <c r="O150" s="25"/>
    </row>
    <row r="151" spans="1:15" x14ac:dyDescent="0.25">
      <c r="A151" s="19" t="s">
        <v>456</v>
      </c>
      <c r="B151" s="20" t="s">
        <v>144</v>
      </c>
      <c r="C151" s="21" t="s">
        <v>13</v>
      </c>
      <c r="D151" s="22">
        <v>1</v>
      </c>
      <c r="E151" s="23">
        <v>491.86</v>
      </c>
      <c r="F151" s="22">
        <f t="shared" si="6"/>
        <v>491.86</v>
      </c>
      <c r="G151" s="22">
        <f t="shared" si="7"/>
        <v>491.86</v>
      </c>
      <c r="J151" s="25"/>
      <c r="K151" s="25"/>
      <c r="L151" s="25"/>
      <c r="M151" s="25"/>
      <c r="N151" s="24"/>
      <c r="O151" s="25"/>
    </row>
    <row r="152" spans="1:15" x14ac:dyDescent="0.25">
      <c r="A152" s="19" t="s">
        <v>457</v>
      </c>
      <c r="B152" s="20" t="s">
        <v>145</v>
      </c>
      <c r="C152" s="21" t="s">
        <v>13</v>
      </c>
      <c r="D152" s="22">
        <v>1</v>
      </c>
      <c r="E152" s="23">
        <v>257.89999999999998</v>
      </c>
      <c r="F152" s="22">
        <f t="shared" si="6"/>
        <v>257.89999999999998</v>
      </c>
      <c r="G152" s="22">
        <f t="shared" si="7"/>
        <v>257.89999999999998</v>
      </c>
      <c r="J152" s="25"/>
      <c r="K152" s="25"/>
      <c r="L152" s="25"/>
      <c r="M152" s="25"/>
      <c r="N152" s="24"/>
      <c r="O152" s="25"/>
    </row>
    <row r="153" spans="1:15" x14ac:dyDescent="0.25">
      <c r="A153" s="19" t="s">
        <v>458</v>
      </c>
      <c r="B153" s="20" t="s">
        <v>146</v>
      </c>
      <c r="C153" s="21" t="s">
        <v>13</v>
      </c>
      <c r="D153" s="22">
        <v>1</v>
      </c>
      <c r="E153" s="23">
        <v>345.85</v>
      </c>
      <c r="F153" s="22">
        <f t="shared" si="6"/>
        <v>345.85</v>
      </c>
      <c r="G153" s="22">
        <f t="shared" si="7"/>
        <v>345.85</v>
      </c>
      <c r="J153" s="25"/>
      <c r="K153" s="25"/>
      <c r="L153" s="25"/>
      <c r="M153" s="25"/>
      <c r="N153" s="24"/>
      <c r="O153" s="25"/>
    </row>
    <row r="154" spans="1:15" ht="30" x14ac:dyDescent="0.25">
      <c r="A154" s="19" t="s">
        <v>459</v>
      </c>
      <c r="B154" s="20" t="s">
        <v>147</v>
      </c>
      <c r="C154" s="21" t="s">
        <v>13</v>
      </c>
      <c r="D154" s="22">
        <v>1</v>
      </c>
      <c r="E154" s="23">
        <v>344.41</v>
      </c>
      <c r="F154" s="22">
        <f t="shared" si="6"/>
        <v>344.41</v>
      </c>
      <c r="G154" s="22">
        <f t="shared" si="7"/>
        <v>344.41</v>
      </c>
      <c r="J154" s="25"/>
      <c r="K154" s="25"/>
      <c r="L154" s="25"/>
      <c r="M154" s="25"/>
      <c r="N154" s="24"/>
      <c r="O154" s="25"/>
    </row>
    <row r="155" spans="1:15" x14ac:dyDescent="0.25">
      <c r="E155" s="23" t="s">
        <v>330</v>
      </c>
      <c r="F155" s="22" t="str">
        <f t="shared" si="6"/>
        <v/>
      </c>
      <c r="J155" s="25"/>
      <c r="K155" s="25"/>
      <c r="L155" s="25"/>
      <c r="M155" s="25"/>
      <c r="N155" s="24"/>
      <c r="O155" s="25"/>
    </row>
    <row r="156" spans="1:15" x14ac:dyDescent="0.25">
      <c r="B156" s="20" t="s">
        <v>148</v>
      </c>
      <c r="E156" s="23" t="s">
        <v>330</v>
      </c>
      <c r="F156" s="22" t="str">
        <f t="shared" si="6"/>
        <v/>
      </c>
      <c r="G156" s="22">
        <f>SUM(G122:G154)</f>
        <v>5876.4</v>
      </c>
      <c r="J156" s="25"/>
      <c r="K156" s="25"/>
      <c r="L156" s="25"/>
      <c r="M156" s="25"/>
      <c r="N156" s="24"/>
      <c r="O156" s="25"/>
    </row>
    <row r="157" spans="1:15" x14ac:dyDescent="0.25">
      <c r="E157" s="23" t="s">
        <v>330</v>
      </c>
      <c r="F157" s="22" t="str">
        <f t="shared" si="6"/>
        <v/>
      </c>
      <c r="J157" s="25"/>
      <c r="K157" s="25"/>
      <c r="L157" s="25"/>
      <c r="M157" s="25"/>
      <c r="N157" s="24"/>
      <c r="O157" s="25"/>
    </row>
    <row r="158" spans="1:15" x14ac:dyDescent="0.25">
      <c r="A158" s="19" t="s">
        <v>460</v>
      </c>
      <c r="B158" s="20" t="s">
        <v>149</v>
      </c>
      <c r="E158" s="23" t="s">
        <v>8</v>
      </c>
      <c r="F158" s="22" t="str">
        <f t="shared" si="6"/>
        <v/>
      </c>
      <c r="J158" s="25"/>
      <c r="K158" s="25"/>
      <c r="L158" s="25"/>
      <c r="M158" s="25"/>
      <c r="N158" s="24"/>
      <c r="O158" s="25"/>
    </row>
    <row r="159" spans="1:15" x14ac:dyDescent="0.25">
      <c r="A159" s="19" t="s">
        <v>461</v>
      </c>
      <c r="B159" s="20" t="s">
        <v>150</v>
      </c>
      <c r="E159" s="23" t="s">
        <v>8</v>
      </c>
      <c r="F159" s="22" t="str">
        <f t="shared" si="6"/>
        <v/>
      </c>
      <c r="J159" s="25"/>
      <c r="K159" s="25"/>
      <c r="L159" s="25"/>
      <c r="M159" s="25"/>
      <c r="N159" s="24"/>
      <c r="O159" s="25"/>
    </row>
    <row r="160" spans="1:15" x14ac:dyDescent="0.25">
      <c r="A160" s="19" t="s">
        <v>462</v>
      </c>
      <c r="B160" s="20" t="s">
        <v>151</v>
      </c>
      <c r="C160" s="21" t="s">
        <v>15</v>
      </c>
      <c r="D160" s="22">
        <v>1</v>
      </c>
      <c r="E160" s="23">
        <v>9.51</v>
      </c>
      <c r="F160" s="22">
        <f t="shared" si="6"/>
        <v>9.51</v>
      </c>
      <c r="G160" s="22">
        <f>ROUND((D160*F160),2)</f>
        <v>9.51</v>
      </c>
      <c r="J160" s="25"/>
      <c r="K160" s="25"/>
      <c r="L160" s="25"/>
      <c r="M160" s="25"/>
      <c r="N160" s="24"/>
      <c r="O160" s="25"/>
    </row>
    <row r="161" spans="1:15" x14ac:dyDescent="0.25">
      <c r="E161" s="23" t="s">
        <v>330</v>
      </c>
      <c r="F161" s="22" t="str">
        <f t="shared" si="6"/>
        <v/>
      </c>
      <c r="J161" s="25"/>
      <c r="K161" s="25"/>
      <c r="L161" s="25"/>
      <c r="M161" s="25"/>
      <c r="N161" s="24"/>
      <c r="O161" s="25"/>
    </row>
    <row r="162" spans="1:15" x14ac:dyDescent="0.25">
      <c r="B162" s="20" t="s">
        <v>152</v>
      </c>
      <c r="E162" s="23" t="s">
        <v>330</v>
      </c>
      <c r="F162" s="22" t="str">
        <f t="shared" si="6"/>
        <v/>
      </c>
      <c r="G162" s="22">
        <f>SUM(G159:G160)</f>
        <v>9.51</v>
      </c>
      <c r="J162" s="25"/>
      <c r="K162" s="25"/>
      <c r="L162" s="25"/>
      <c r="M162" s="25"/>
      <c r="N162" s="24"/>
      <c r="O162" s="25"/>
    </row>
    <row r="163" spans="1:15" x14ac:dyDescent="0.25">
      <c r="E163" s="23" t="s">
        <v>330</v>
      </c>
      <c r="F163" s="22" t="str">
        <f t="shared" si="6"/>
        <v/>
      </c>
      <c r="J163" s="25"/>
      <c r="K163" s="25"/>
      <c r="L163" s="25"/>
      <c r="M163" s="25"/>
      <c r="N163" s="24"/>
      <c r="O163" s="25"/>
    </row>
    <row r="164" spans="1:15" x14ac:dyDescent="0.25">
      <c r="A164" s="19" t="s">
        <v>463</v>
      </c>
      <c r="B164" s="20" t="s">
        <v>153</v>
      </c>
      <c r="E164" s="23" t="s">
        <v>8</v>
      </c>
      <c r="F164" s="22" t="str">
        <f t="shared" si="6"/>
        <v/>
      </c>
      <c r="J164" s="25"/>
      <c r="K164" s="25"/>
      <c r="L164" s="25"/>
      <c r="M164" s="25"/>
      <c r="N164" s="24"/>
      <c r="O164" s="25"/>
    </row>
    <row r="165" spans="1:15" x14ac:dyDescent="0.25">
      <c r="A165" s="19" t="s">
        <v>464</v>
      </c>
      <c r="B165" s="20" t="s">
        <v>154</v>
      </c>
      <c r="E165" s="23" t="s">
        <v>8</v>
      </c>
      <c r="F165" s="22" t="str">
        <f t="shared" si="6"/>
        <v/>
      </c>
      <c r="J165" s="25"/>
      <c r="K165" s="25"/>
      <c r="L165" s="25"/>
      <c r="M165" s="25"/>
      <c r="N165" s="24"/>
      <c r="O165" s="25"/>
    </row>
    <row r="166" spans="1:15" x14ac:dyDescent="0.25">
      <c r="A166" s="19" t="s">
        <v>465</v>
      </c>
      <c r="B166" s="20" t="s">
        <v>155</v>
      </c>
      <c r="C166" s="21" t="s">
        <v>13</v>
      </c>
      <c r="D166" s="22">
        <v>3</v>
      </c>
      <c r="E166" s="23">
        <v>656.53</v>
      </c>
      <c r="F166" s="22">
        <f t="shared" si="6"/>
        <v>656.53</v>
      </c>
      <c r="G166" s="22">
        <f>ROUND((D166*F166),2)</f>
        <v>1969.59</v>
      </c>
      <c r="J166" s="25"/>
      <c r="K166" s="25"/>
      <c r="L166" s="25"/>
      <c r="M166" s="25"/>
      <c r="N166" s="24"/>
      <c r="O166" s="25"/>
    </row>
    <row r="167" spans="1:15" x14ac:dyDescent="0.25">
      <c r="A167" s="19" t="s">
        <v>466</v>
      </c>
      <c r="B167" s="20" t="s">
        <v>156</v>
      </c>
      <c r="E167" s="23" t="s">
        <v>8</v>
      </c>
      <c r="F167" s="22" t="str">
        <f t="shared" si="6"/>
        <v/>
      </c>
      <c r="J167" s="25"/>
      <c r="K167" s="25"/>
      <c r="L167" s="25"/>
      <c r="M167" s="25"/>
      <c r="N167" s="24"/>
      <c r="O167" s="25"/>
    </row>
    <row r="168" spans="1:15" x14ac:dyDescent="0.25">
      <c r="A168" s="19" t="s">
        <v>467</v>
      </c>
      <c r="B168" s="20" t="s">
        <v>157</v>
      </c>
      <c r="C168" s="21" t="s">
        <v>13</v>
      </c>
      <c r="D168" s="22">
        <v>2</v>
      </c>
      <c r="E168" s="23">
        <v>1042.82</v>
      </c>
      <c r="F168" s="22">
        <f t="shared" si="6"/>
        <v>1042.82</v>
      </c>
      <c r="G168" s="22">
        <f t="shared" ref="G168:G173" si="8">ROUND((D168*F168),2)</f>
        <v>2085.64</v>
      </c>
      <c r="J168" s="25"/>
      <c r="K168" s="25"/>
      <c r="L168" s="25"/>
      <c r="M168" s="25"/>
      <c r="N168" s="24"/>
      <c r="O168" s="25"/>
    </row>
    <row r="169" spans="1:15" x14ac:dyDescent="0.25">
      <c r="A169" s="19" t="s">
        <v>468</v>
      </c>
      <c r="B169" s="20" t="s">
        <v>158</v>
      </c>
      <c r="C169" s="21" t="s">
        <v>13</v>
      </c>
      <c r="D169" s="22">
        <v>2</v>
      </c>
      <c r="E169" s="23">
        <v>461.31</v>
      </c>
      <c r="F169" s="22">
        <f t="shared" si="6"/>
        <v>461.31</v>
      </c>
      <c r="G169" s="22">
        <f t="shared" si="8"/>
        <v>922.62</v>
      </c>
      <c r="J169" s="25"/>
      <c r="K169" s="25"/>
      <c r="L169" s="25"/>
      <c r="M169" s="25"/>
      <c r="N169" s="24"/>
      <c r="O169" s="25"/>
    </row>
    <row r="170" spans="1:15" x14ac:dyDescent="0.25">
      <c r="A170" s="19" t="s">
        <v>469</v>
      </c>
      <c r="B170" s="20" t="s">
        <v>159</v>
      </c>
      <c r="C170" s="21" t="s">
        <v>13</v>
      </c>
      <c r="D170" s="22">
        <v>2</v>
      </c>
      <c r="E170" s="23">
        <v>461.31</v>
      </c>
      <c r="F170" s="22">
        <f t="shared" si="6"/>
        <v>461.31</v>
      </c>
      <c r="G170" s="22">
        <f t="shared" si="8"/>
        <v>922.62</v>
      </c>
      <c r="J170" s="25"/>
      <c r="K170" s="25"/>
      <c r="L170" s="25"/>
      <c r="M170" s="25"/>
      <c r="N170" s="24"/>
      <c r="O170" s="25"/>
    </row>
    <row r="171" spans="1:15" ht="30" x14ac:dyDescent="0.25">
      <c r="A171" s="19" t="s">
        <v>470</v>
      </c>
      <c r="B171" s="20" t="s">
        <v>160</v>
      </c>
      <c r="C171" s="21" t="s">
        <v>13</v>
      </c>
      <c r="D171" s="22">
        <v>1</v>
      </c>
      <c r="E171" s="23">
        <v>534.95000000000005</v>
      </c>
      <c r="F171" s="22">
        <f t="shared" si="6"/>
        <v>534.95000000000005</v>
      </c>
      <c r="G171" s="22">
        <f t="shared" si="8"/>
        <v>534.95000000000005</v>
      </c>
      <c r="J171" s="25"/>
      <c r="K171" s="25"/>
      <c r="L171" s="25"/>
      <c r="M171" s="25"/>
      <c r="N171" s="24"/>
      <c r="O171" s="25"/>
    </row>
    <row r="172" spans="1:15" x14ac:dyDescent="0.25">
      <c r="A172" s="19" t="s">
        <v>471</v>
      </c>
      <c r="B172" s="20" t="s">
        <v>161</v>
      </c>
      <c r="C172" s="21" t="s">
        <v>13</v>
      </c>
      <c r="D172" s="22">
        <v>1</v>
      </c>
      <c r="E172" s="23">
        <v>534.95000000000005</v>
      </c>
      <c r="F172" s="22">
        <f t="shared" si="6"/>
        <v>534.95000000000005</v>
      </c>
      <c r="G172" s="22">
        <f t="shared" si="8"/>
        <v>534.95000000000005</v>
      </c>
      <c r="J172" s="25"/>
      <c r="K172" s="25"/>
      <c r="L172" s="25"/>
      <c r="M172" s="25"/>
      <c r="N172" s="24"/>
      <c r="O172" s="25"/>
    </row>
    <row r="173" spans="1:15" x14ac:dyDescent="0.25">
      <c r="A173" s="19" t="s">
        <v>472</v>
      </c>
      <c r="B173" s="20" t="s">
        <v>162</v>
      </c>
      <c r="C173" s="21" t="s">
        <v>13</v>
      </c>
      <c r="D173" s="22">
        <v>1</v>
      </c>
      <c r="E173" s="23">
        <v>111.4</v>
      </c>
      <c r="F173" s="22">
        <f t="shared" si="6"/>
        <v>111.4</v>
      </c>
      <c r="G173" s="22">
        <f t="shared" si="8"/>
        <v>111.4</v>
      </c>
      <c r="J173" s="25"/>
      <c r="K173" s="25"/>
      <c r="L173" s="25"/>
      <c r="M173" s="25"/>
      <c r="N173" s="24"/>
      <c r="O173" s="25"/>
    </row>
    <row r="174" spans="1:15" x14ac:dyDescent="0.25">
      <c r="E174" s="23" t="s">
        <v>330</v>
      </c>
      <c r="F174" s="22" t="str">
        <f t="shared" si="6"/>
        <v/>
      </c>
      <c r="J174" s="25"/>
      <c r="K174" s="25"/>
      <c r="L174" s="25"/>
      <c r="M174" s="25"/>
      <c r="N174" s="24"/>
      <c r="O174" s="25"/>
    </row>
    <row r="175" spans="1:15" x14ac:dyDescent="0.25">
      <c r="B175" s="20" t="s">
        <v>163</v>
      </c>
      <c r="E175" s="23" t="s">
        <v>330</v>
      </c>
      <c r="F175" s="22" t="str">
        <f t="shared" si="6"/>
        <v/>
      </c>
      <c r="G175" s="22">
        <f>SUM(G165:G173)</f>
        <v>7081.77</v>
      </c>
      <c r="J175" s="25"/>
      <c r="K175" s="25"/>
      <c r="L175" s="25"/>
      <c r="M175" s="25"/>
      <c r="N175" s="24"/>
      <c r="O175" s="25"/>
    </row>
    <row r="176" spans="1:15" x14ac:dyDescent="0.25">
      <c r="E176" s="23" t="s">
        <v>330</v>
      </c>
      <c r="F176" s="22" t="str">
        <f t="shared" si="6"/>
        <v/>
      </c>
      <c r="J176" s="25"/>
      <c r="K176" s="25"/>
      <c r="L176" s="25"/>
      <c r="M176" s="25"/>
      <c r="N176" s="24"/>
      <c r="O176" s="25"/>
    </row>
    <row r="177" spans="1:15" x14ac:dyDescent="0.25">
      <c r="A177" s="19" t="s">
        <v>473</v>
      </c>
      <c r="B177" s="20" t="s">
        <v>164</v>
      </c>
      <c r="E177" s="23" t="s">
        <v>8</v>
      </c>
      <c r="F177" s="22" t="str">
        <f t="shared" si="6"/>
        <v/>
      </c>
      <c r="J177" s="25"/>
      <c r="K177" s="25"/>
      <c r="L177" s="25"/>
      <c r="M177" s="25"/>
      <c r="N177" s="24"/>
      <c r="O177" s="25"/>
    </row>
    <row r="178" spans="1:15" x14ac:dyDescent="0.25">
      <c r="A178" s="19" t="s">
        <v>474</v>
      </c>
      <c r="B178" s="20" t="s">
        <v>165</v>
      </c>
      <c r="E178" s="23" t="s">
        <v>8</v>
      </c>
      <c r="F178" s="22" t="str">
        <f t="shared" si="6"/>
        <v/>
      </c>
      <c r="J178" s="25"/>
      <c r="K178" s="25"/>
      <c r="L178" s="25"/>
      <c r="M178" s="25"/>
      <c r="N178" s="24"/>
      <c r="O178" s="25"/>
    </row>
    <row r="179" spans="1:15" x14ac:dyDescent="0.25">
      <c r="A179" s="19" t="s">
        <v>475</v>
      </c>
      <c r="B179" s="20" t="s">
        <v>166</v>
      </c>
      <c r="C179" s="21" t="s">
        <v>11</v>
      </c>
      <c r="D179" s="22">
        <v>43.2</v>
      </c>
      <c r="E179" s="23">
        <v>3.19</v>
      </c>
      <c r="F179" s="22">
        <f t="shared" si="6"/>
        <v>3.19</v>
      </c>
      <c r="G179" s="22">
        <f>ROUND((D179*F179),2)</f>
        <v>137.81</v>
      </c>
      <c r="J179" s="25"/>
      <c r="K179" s="25"/>
      <c r="L179" s="25"/>
      <c r="M179" s="25"/>
      <c r="N179" s="24"/>
      <c r="O179" s="25"/>
    </row>
    <row r="180" spans="1:15" x14ac:dyDescent="0.25">
      <c r="A180" s="19" t="s">
        <v>476</v>
      </c>
      <c r="B180" s="20" t="s">
        <v>167</v>
      </c>
      <c r="C180" s="21" t="s">
        <v>11</v>
      </c>
      <c r="D180" s="22">
        <v>24.45</v>
      </c>
      <c r="E180" s="23">
        <v>28.18</v>
      </c>
      <c r="F180" s="22">
        <f t="shared" si="6"/>
        <v>28.18</v>
      </c>
      <c r="G180" s="22">
        <f>ROUND((D180*F180),2)</f>
        <v>689</v>
      </c>
      <c r="J180" s="25"/>
      <c r="K180" s="25"/>
      <c r="L180" s="25"/>
      <c r="M180" s="25"/>
      <c r="N180" s="24"/>
      <c r="O180" s="25"/>
    </row>
    <row r="181" spans="1:15" x14ac:dyDescent="0.25">
      <c r="A181" s="19" t="s">
        <v>477</v>
      </c>
      <c r="B181" s="20" t="s">
        <v>168</v>
      </c>
      <c r="C181" s="21" t="s">
        <v>11</v>
      </c>
      <c r="D181" s="22">
        <v>119.64</v>
      </c>
      <c r="E181" s="23">
        <v>15.38</v>
      </c>
      <c r="F181" s="22">
        <f t="shared" si="6"/>
        <v>15.38</v>
      </c>
      <c r="G181" s="22">
        <f>ROUND((D181*F181),2)</f>
        <v>1840.06</v>
      </c>
      <c r="J181" s="25"/>
      <c r="K181" s="25"/>
      <c r="L181" s="25"/>
      <c r="M181" s="25"/>
      <c r="N181" s="24"/>
      <c r="O181" s="25"/>
    </row>
    <row r="182" spans="1:15" x14ac:dyDescent="0.25">
      <c r="A182" s="19" t="s">
        <v>478</v>
      </c>
      <c r="B182" s="20" t="s">
        <v>169</v>
      </c>
      <c r="C182" s="21" t="s">
        <v>11</v>
      </c>
      <c r="D182" s="22">
        <v>15.9</v>
      </c>
      <c r="E182" s="23">
        <v>21.02</v>
      </c>
      <c r="F182" s="22">
        <f t="shared" si="6"/>
        <v>21.02</v>
      </c>
      <c r="G182" s="22">
        <f>ROUND((D182*F182),2)</f>
        <v>334.22</v>
      </c>
      <c r="J182" s="25"/>
      <c r="K182" s="25"/>
      <c r="L182" s="25"/>
      <c r="M182" s="25"/>
      <c r="N182" s="24"/>
      <c r="O182" s="25"/>
    </row>
    <row r="183" spans="1:15" ht="30" x14ac:dyDescent="0.25">
      <c r="A183" s="19" t="s">
        <v>479</v>
      </c>
      <c r="B183" s="20" t="s">
        <v>170</v>
      </c>
      <c r="C183" s="21" t="s">
        <v>11</v>
      </c>
      <c r="D183" s="22">
        <v>15.36</v>
      </c>
      <c r="E183" s="23">
        <v>44.42</v>
      </c>
      <c r="F183" s="22">
        <f t="shared" si="6"/>
        <v>44.42</v>
      </c>
      <c r="G183" s="22">
        <f>ROUND((D183*F183),2)</f>
        <v>682.29</v>
      </c>
      <c r="J183" s="25"/>
      <c r="K183" s="25"/>
      <c r="L183" s="25"/>
      <c r="M183" s="25"/>
      <c r="N183" s="24"/>
      <c r="O183" s="25"/>
    </row>
    <row r="184" spans="1:15" x14ac:dyDescent="0.25">
      <c r="A184" s="19" t="s">
        <v>480</v>
      </c>
      <c r="B184" s="20" t="s">
        <v>171</v>
      </c>
      <c r="E184" s="23" t="s">
        <v>8</v>
      </c>
      <c r="F184" s="22" t="str">
        <f t="shared" si="6"/>
        <v/>
      </c>
      <c r="J184" s="25"/>
      <c r="K184" s="25"/>
      <c r="L184" s="25"/>
      <c r="M184" s="25"/>
      <c r="N184" s="24"/>
      <c r="O184" s="25"/>
    </row>
    <row r="185" spans="1:15" x14ac:dyDescent="0.25">
      <c r="A185" s="19" t="s">
        <v>481</v>
      </c>
      <c r="B185" s="20" t="s">
        <v>167</v>
      </c>
      <c r="C185" s="21" t="s">
        <v>11</v>
      </c>
      <c r="D185" s="22">
        <v>82.72</v>
      </c>
      <c r="E185" s="23">
        <v>28.18</v>
      </c>
      <c r="F185" s="22">
        <f t="shared" si="6"/>
        <v>28.18</v>
      </c>
      <c r="G185" s="22">
        <f>ROUND((D185*F185),2)</f>
        <v>2331.0500000000002</v>
      </c>
      <c r="J185" s="25"/>
      <c r="K185" s="25"/>
      <c r="L185" s="25"/>
      <c r="M185" s="25"/>
      <c r="N185" s="24"/>
      <c r="O185" s="25"/>
    </row>
    <row r="186" spans="1:15" x14ac:dyDescent="0.25">
      <c r="A186" s="19" t="s">
        <v>482</v>
      </c>
      <c r="B186" s="20" t="s">
        <v>169</v>
      </c>
      <c r="C186" s="21" t="s">
        <v>11</v>
      </c>
      <c r="D186" s="22">
        <v>2.62</v>
      </c>
      <c r="E186" s="23">
        <v>21.02</v>
      </c>
      <c r="F186" s="22">
        <f t="shared" si="6"/>
        <v>21.02</v>
      </c>
      <c r="G186" s="22">
        <f>ROUND((D186*F186),2)</f>
        <v>55.07</v>
      </c>
      <c r="J186" s="25"/>
      <c r="K186" s="25"/>
      <c r="L186" s="25"/>
      <c r="M186" s="25"/>
      <c r="N186" s="24"/>
      <c r="O186" s="25"/>
    </row>
    <row r="187" spans="1:15" ht="30" x14ac:dyDescent="0.25">
      <c r="A187" s="19" t="s">
        <v>483</v>
      </c>
      <c r="B187" s="20" t="s">
        <v>172</v>
      </c>
      <c r="C187" s="21" t="s">
        <v>29</v>
      </c>
      <c r="D187" s="22">
        <v>10</v>
      </c>
      <c r="E187" s="23">
        <v>18.350000000000001</v>
      </c>
      <c r="F187" s="22">
        <f t="shared" si="6"/>
        <v>18.350000000000001</v>
      </c>
      <c r="G187" s="22">
        <f>ROUND((D187*F187),2)</f>
        <v>183.5</v>
      </c>
      <c r="J187" s="25"/>
      <c r="K187" s="25"/>
      <c r="L187" s="25"/>
      <c r="M187" s="25"/>
      <c r="N187" s="24"/>
      <c r="O187" s="25"/>
    </row>
    <row r="188" spans="1:15" ht="30" x14ac:dyDescent="0.25">
      <c r="A188" s="19" t="s">
        <v>484</v>
      </c>
      <c r="B188" s="20" t="s">
        <v>173</v>
      </c>
      <c r="C188" s="21" t="s">
        <v>11</v>
      </c>
      <c r="D188" s="22">
        <v>2.62</v>
      </c>
      <c r="E188" s="23">
        <v>44.42</v>
      </c>
      <c r="F188" s="22">
        <f t="shared" si="6"/>
        <v>44.42</v>
      </c>
      <c r="G188" s="22">
        <f>ROUND((D188*F188),2)</f>
        <v>116.38</v>
      </c>
      <c r="J188" s="25"/>
      <c r="K188" s="25"/>
      <c r="L188" s="25"/>
      <c r="M188" s="25"/>
      <c r="N188" s="24"/>
      <c r="O188" s="25"/>
    </row>
    <row r="189" spans="1:15" x14ac:dyDescent="0.25">
      <c r="A189" s="19" t="s">
        <v>485</v>
      </c>
      <c r="B189" s="20" t="s">
        <v>174</v>
      </c>
      <c r="E189" s="23" t="s">
        <v>8</v>
      </c>
      <c r="F189" s="22" t="str">
        <f t="shared" si="6"/>
        <v/>
      </c>
      <c r="J189" s="25"/>
      <c r="K189" s="25"/>
      <c r="L189" s="25"/>
      <c r="M189" s="25"/>
      <c r="N189" s="24"/>
      <c r="O189" s="25"/>
    </row>
    <row r="190" spans="1:15" x14ac:dyDescent="0.25">
      <c r="A190" s="19" t="s">
        <v>486</v>
      </c>
      <c r="B190" s="20" t="s">
        <v>175</v>
      </c>
      <c r="C190" s="21" t="s">
        <v>11</v>
      </c>
      <c r="D190" s="22">
        <v>1.29</v>
      </c>
      <c r="E190" s="23">
        <v>117.43</v>
      </c>
      <c r="F190" s="22">
        <f t="shared" si="6"/>
        <v>117.43</v>
      </c>
      <c r="G190" s="22">
        <f>ROUND((D190*F190),2)</f>
        <v>151.47999999999999</v>
      </c>
      <c r="J190" s="25"/>
      <c r="K190" s="25"/>
      <c r="L190" s="25"/>
      <c r="M190" s="25"/>
      <c r="N190" s="24"/>
      <c r="O190" s="25"/>
    </row>
    <row r="191" spans="1:15" x14ac:dyDescent="0.25">
      <c r="E191" s="23" t="s">
        <v>330</v>
      </c>
      <c r="F191" s="22" t="str">
        <f t="shared" si="6"/>
        <v/>
      </c>
      <c r="J191" s="25"/>
      <c r="K191" s="25"/>
      <c r="L191" s="25"/>
      <c r="M191" s="25"/>
      <c r="N191" s="24"/>
      <c r="O191" s="25"/>
    </row>
    <row r="192" spans="1:15" x14ac:dyDescent="0.25">
      <c r="B192" s="20" t="s">
        <v>176</v>
      </c>
      <c r="E192" s="23" t="s">
        <v>330</v>
      </c>
      <c r="F192" s="22" t="str">
        <f t="shared" si="6"/>
        <v/>
      </c>
      <c r="G192" s="22">
        <f>SUM(G178:G190)</f>
        <v>6520.86</v>
      </c>
      <c r="J192" s="25"/>
      <c r="K192" s="25"/>
      <c r="L192" s="25"/>
      <c r="M192" s="25"/>
      <c r="N192" s="24"/>
      <c r="O192" s="25"/>
    </row>
    <row r="193" spans="1:15" x14ac:dyDescent="0.25">
      <c r="E193" s="23" t="s">
        <v>330</v>
      </c>
      <c r="F193" s="22" t="str">
        <f t="shared" si="6"/>
        <v/>
      </c>
      <c r="J193" s="25"/>
      <c r="K193" s="25"/>
      <c r="L193" s="25"/>
      <c r="M193" s="25"/>
      <c r="N193" s="24"/>
      <c r="O193" s="25"/>
    </row>
    <row r="194" spans="1:15" x14ac:dyDescent="0.25">
      <c r="A194" s="19" t="s">
        <v>487</v>
      </c>
      <c r="B194" s="20" t="s">
        <v>177</v>
      </c>
      <c r="E194" s="23" t="s">
        <v>8</v>
      </c>
      <c r="F194" s="22" t="str">
        <f t="shared" si="6"/>
        <v/>
      </c>
      <c r="J194" s="25"/>
      <c r="K194" s="25"/>
      <c r="L194" s="25"/>
      <c r="M194" s="25"/>
      <c r="N194" s="24"/>
      <c r="O194" s="25"/>
    </row>
    <row r="195" spans="1:15" x14ac:dyDescent="0.25">
      <c r="A195" s="19" t="s">
        <v>488</v>
      </c>
      <c r="B195" s="20" t="s">
        <v>178</v>
      </c>
      <c r="E195" s="23" t="s">
        <v>8</v>
      </c>
      <c r="F195" s="22" t="str">
        <f t="shared" si="6"/>
        <v/>
      </c>
      <c r="J195" s="25"/>
      <c r="K195" s="25"/>
      <c r="L195" s="25"/>
      <c r="M195" s="25"/>
      <c r="N195" s="24"/>
      <c r="O195" s="25"/>
    </row>
    <row r="196" spans="1:15" x14ac:dyDescent="0.25">
      <c r="A196" s="19" t="s">
        <v>489</v>
      </c>
      <c r="B196" s="20" t="s">
        <v>179</v>
      </c>
      <c r="C196" s="21" t="s">
        <v>11</v>
      </c>
      <c r="D196" s="22">
        <v>38.549999999999997</v>
      </c>
      <c r="E196" s="23">
        <v>26.83</v>
      </c>
      <c r="F196" s="22">
        <f t="shared" si="6"/>
        <v>26.83</v>
      </c>
      <c r="G196" s="22">
        <f>ROUND((D196*F196),2)</f>
        <v>1034.3</v>
      </c>
      <c r="J196" s="25"/>
      <c r="K196" s="25"/>
      <c r="L196" s="25"/>
      <c r="M196" s="25"/>
      <c r="N196" s="24"/>
      <c r="O196" s="25"/>
    </row>
    <row r="197" spans="1:15" x14ac:dyDescent="0.25">
      <c r="A197" s="19" t="s">
        <v>490</v>
      </c>
      <c r="B197" s="20" t="s">
        <v>180</v>
      </c>
      <c r="C197" s="21" t="s">
        <v>11</v>
      </c>
      <c r="D197" s="22">
        <v>1.2</v>
      </c>
      <c r="E197" s="23">
        <v>98.55</v>
      </c>
      <c r="F197" s="22">
        <f t="shared" si="6"/>
        <v>98.55</v>
      </c>
      <c r="G197" s="22">
        <f>ROUND((D197*F197),2)</f>
        <v>118.26</v>
      </c>
      <c r="J197" s="25"/>
      <c r="K197" s="25"/>
      <c r="L197" s="25"/>
      <c r="M197" s="25"/>
      <c r="N197" s="24"/>
      <c r="O197" s="25"/>
    </row>
    <row r="198" spans="1:15" x14ac:dyDescent="0.25">
      <c r="A198" s="19" t="s">
        <v>491</v>
      </c>
      <c r="B198" s="20" t="s">
        <v>181</v>
      </c>
      <c r="E198" s="23" t="s">
        <v>8</v>
      </c>
      <c r="F198" s="22" t="str">
        <f t="shared" si="6"/>
        <v/>
      </c>
      <c r="J198" s="25"/>
      <c r="K198" s="25"/>
      <c r="L198" s="25"/>
      <c r="M198" s="25"/>
      <c r="N198" s="24"/>
      <c r="O198" s="25"/>
    </row>
    <row r="199" spans="1:15" ht="30" x14ac:dyDescent="0.25">
      <c r="A199" s="19" t="s">
        <v>492</v>
      </c>
      <c r="B199" s="20" t="s">
        <v>182</v>
      </c>
      <c r="C199" s="21" t="s">
        <v>11</v>
      </c>
      <c r="D199" s="22">
        <v>37.4</v>
      </c>
      <c r="E199" s="23">
        <v>36.99</v>
      </c>
      <c r="F199" s="22">
        <f t="shared" si="6"/>
        <v>36.99</v>
      </c>
      <c r="G199" s="22">
        <f>ROUND((D199*F199),2)</f>
        <v>1383.43</v>
      </c>
      <c r="J199" s="25"/>
      <c r="K199" s="25"/>
      <c r="L199" s="25"/>
      <c r="M199" s="25"/>
      <c r="N199" s="24"/>
      <c r="O199" s="25"/>
    </row>
    <row r="200" spans="1:15" x14ac:dyDescent="0.25">
      <c r="A200" s="19" t="s">
        <v>493</v>
      </c>
      <c r="B200" s="20" t="s">
        <v>183</v>
      </c>
      <c r="E200" s="23" t="s">
        <v>8</v>
      </c>
      <c r="F200" s="22" t="str">
        <f t="shared" si="6"/>
        <v/>
      </c>
      <c r="J200" s="25"/>
      <c r="K200" s="25"/>
      <c r="L200" s="25"/>
      <c r="M200" s="25"/>
      <c r="N200" s="24"/>
      <c r="O200" s="25"/>
    </row>
    <row r="201" spans="1:15" x14ac:dyDescent="0.25">
      <c r="A201" s="19" t="s">
        <v>494</v>
      </c>
      <c r="B201" s="20" t="s">
        <v>184</v>
      </c>
      <c r="C201" s="21" t="s">
        <v>29</v>
      </c>
      <c r="D201" s="22">
        <v>40.299999999999997</v>
      </c>
      <c r="E201" s="23">
        <v>6.54</v>
      </c>
      <c r="F201" s="22">
        <f t="shared" ref="F201:F264" si="9">IF(AND(E201&lt;&gt;0,E201&lt;&gt;"",E201&lt;&gt;" "),ROUND(E201*(1-$G$2),2),"")</f>
        <v>6.54</v>
      </c>
      <c r="G201" s="22">
        <f>ROUND((D201*F201),2)</f>
        <v>263.56</v>
      </c>
      <c r="J201" s="25"/>
      <c r="K201" s="25"/>
      <c r="L201" s="25"/>
      <c r="M201" s="25"/>
      <c r="N201" s="24"/>
      <c r="O201" s="25"/>
    </row>
    <row r="202" spans="1:15" x14ac:dyDescent="0.25">
      <c r="A202" s="19" t="s">
        <v>495</v>
      </c>
      <c r="B202" s="20" t="s">
        <v>185</v>
      </c>
      <c r="E202" s="23" t="s">
        <v>8</v>
      </c>
      <c r="F202" s="22" t="str">
        <f t="shared" si="9"/>
        <v/>
      </c>
      <c r="J202" s="25"/>
      <c r="K202" s="25"/>
      <c r="L202" s="25"/>
      <c r="M202" s="25"/>
      <c r="N202" s="24"/>
      <c r="O202" s="25"/>
    </row>
    <row r="203" spans="1:15" x14ac:dyDescent="0.25">
      <c r="A203" s="19" t="s">
        <v>496</v>
      </c>
      <c r="B203" s="20" t="s">
        <v>186</v>
      </c>
      <c r="C203" s="21" t="s">
        <v>11</v>
      </c>
      <c r="D203" s="22">
        <v>0.84</v>
      </c>
      <c r="E203" s="23">
        <v>428.48</v>
      </c>
      <c r="F203" s="22">
        <f t="shared" si="9"/>
        <v>428.48</v>
      </c>
      <c r="G203" s="22">
        <f>ROUND((D203*F203),2)</f>
        <v>359.92</v>
      </c>
      <c r="J203" s="25"/>
      <c r="K203" s="25"/>
      <c r="L203" s="25"/>
      <c r="M203" s="25"/>
      <c r="N203" s="24"/>
      <c r="O203" s="25"/>
    </row>
    <row r="204" spans="1:15" x14ac:dyDescent="0.25">
      <c r="E204" s="23" t="s">
        <v>330</v>
      </c>
      <c r="F204" s="22" t="str">
        <f t="shared" si="9"/>
        <v/>
      </c>
      <c r="J204" s="25"/>
      <c r="K204" s="25"/>
      <c r="L204" s="25"/>
      <c r="M204" s="25"/>
      <c r="N204" s="24"/>
      <c r="O204" s="25"/>
    </row>
    <row r="205" spans="1:15" x14ac:dyDescent="0.25">
      <c r="B205" s="20" t="s">
        <v>187</v>
      </c>
      <c r="E205" s="23" t="s">
        <v>330</v>
      </c>
      <c r="F205" s="22" t="str">
        <f t="shared" si="9"/>
        <v/>
      </c>
      <c r="G205" s="22">
        <f>SUM(G195:G203)</f>
        <v>3159.47</v>
      </c>
      <c r="J205" s="25"/>
      <c r="K205" s="25"/>
      <c r="L205" s="25"/>
      <c r="M205" s="25"/>
      <c r="N205" s="24"/>
      <c r="O205" s="25"/>
    </row>
    <row r="206" spans="1:15" x14ac:dyDescent="0.25">
      <c r="E206" s="23" t="s">
        <v>330</v>
      </c>
      <c r="F206" s="22" t="str">
        <f t="shared" si="9"/>
        <v/>
      </c>
      <c r="J206" s="25"/>
      <c r="K206" s="25"/>
      <c r="L206" s="25"/>
      <c r="M206" s="25"/>
      <c r="N206" s="24"/>
      <c r="O206" s="25"/>
    </row>
    <row r="207" spans="1:15" x14ac:dyDescent="0.25">
      <c r="A207" s="19" t="s">
        <v>497</v>
      </c>
      <c r="B207" s="20" t="s">
        <v>188</v>
      </c>
      <c r="E207" s="23" t="s">
        <v>8</v>
      </c>
      <c r="F207" s="22" t="str">
        <f t="shared" si="9"/>
        <v/>
      </c>
      <c r="J207" s="25"/>
      <c r="K207" s="25"/>
      <c r="L207" s="25"/>
      <c r="M207" s="25"/>
      <c r="N207" s="24"/>
      <c r="O207" s="25"/>
    </row>
    <row r="208" spans="1:15" x14ac:dyDescent="0.25">
      <c r="A208" s="19" t="s">
        <v>498</v>
      </c>
      <c r="B208" s="20" t="s">
        <v>189</v>
      </c>
      <c r="E208" s="23" t="s">
        <v>8</v>
      </c>
      <c r="F208" s="22" t="str">
        <f t="shared" si="9"/>
        <v/>
      </c>
      <c r="J208" s="25"/>
      <c r="K208" s="25"/>
      <c r="L208" s="25"/>
      <c r="M208" s="25"/>
      <c r="N208" s="24"/>
      <c r="O208" s="25"/>
    </row>
    <row r="209" spans="1:15" x14ac:dyDescent="0.25">
      <c r="A209" s="19" t="s">
        <v>499</v>
      </c>
      <c r="B209" s="20" t="s">
        <v>190</v>
      </c>
      <c r="C209" s="21" t="s">
        <v>11</v>
      </c>
      <c r="D209" s="22">
        <v>144.63</v>
      </c>
      <c r="E209" s="23">
        <v>13.29</v>
      </c>
      <c r="F209" s="22">
        <f t="shared" si="9"/>
        <v>13.29</v>
      </c>
      <c r="G209" s="22">
        <f>ROUND((D209*F209),2)</f>
        <v>1922.13</v>
      </c>
      <c r="J209" s="25"/>
      <c r="K209" s="25"/>
      <c r="L209" s="25"/>
      <c r="M209" s="25"/>
      <c r="N209" s="24"/>
      <c r="O209" s="25"/>
    </row>
    <row r="210" spans="1:15" x14ac:dyDescent="0.25">
      <c r="A210" s="19" t="s">
        <v>500</v>
      </c>
      <c r="B210" s="20" t="s">
        <v>191</v>
      </c>
      <c r="E210" s="23" t="s">
        <v>8</v>
      </c>
      <c r="F210" s="22" t="str">
        <f t="shared" si="9"/>
        <v/>
      </c>
      <c r="J210" s="25"/>
      <c r="K210" s="25"/>
      <c r="L210" s="25"/>
      <c r="M210" s="25"/>
      <c r="N210" s="24"/>
      <c r="O210" s="25"/>
    </row>
    <row r="211" spans="1:15" x14ac:dyDescent="0.25">
      <c r="A211" s="19" t="s">
        <v>501</v>
      </c>
      <c r="B211" s="20" t="s">
        <v>192</v>
      </c>
      <c r="C211" s="21" t="s">
        <v>11</v>
      </c>
      <c r="D211" s="22">
        <v>82.72</v>
      </c>
      <c r="E211" s="23">
        <v>13.29</v>
      </c>
      <c r="F211" s="22">
        <f t="shared" si="9"/>
        <v>13.29</v>
      </c>
      <c r="G211" s="22">
        <f>ROUND((D211*F211),2)</f>
        <v>1099.3499999999999</v>
      </c>
      <c r="J211" s="25"/>
      <c r="K211" s="25"/>
      <c r="L211" s="25"/>
      <c r="M211" s="25"/>
      <c r="N211" s="24"/>
      <c r="O211" s="25"/>
    </row>
    <row r="212" spans="1:15" x14ac:dyDescent="0.25">
      <c r="A212" s="19" t="s">
        <v>502</v>
      </c>
      <c r="B212" s="20" t="s">
        <v>193</v>
      </c>
      <c r="C212" s="21" t="s">
        <v>29</v>
      </c>
      <c r="D212" s="22">
        <v>10</v>
      </c>
      <c r="E212" s="23">
        <v>4.37</v>
      </c>
      <c r="F212" s="22">
        <f t="shared" si="9"/>
        <v>4.37</v>
      </c>
      <c r="G212" s="22">
        <f>ROUND((D212*F212),2)</f>
        <v>43.7</v>
      </c>
      <c r="J212" s="25"/>
      <c r="K212" s="25"/>
      <c r="L212" s="25"/>
      <c r="M212" s="25"/>
      <c r="N212" s="24"/>
      <c r="O212" s="25"/>
    </row>
    <row r="213" spans="1:15" x14ac:dyDescent="0.25">
      <c r="E213" s="23" t="s">
        <v>330</v>
      </c>
      <c r="F213" s="22" t="str">
        <f t="shared" si="9"/>
        <v/>
      </c>
      <c r="J213" s="25"/>
      <c r="K213" s="25"/>
      <c r="L213" s="25"/>
      <c r="M213" s="25"/>
      <c r="N213" s="24"/>
      <c r="O213" s="25"/>
    </row>
    <row r="214" spans="1:15" x14ac:dyDescent="0.25">
      <c r="B214" s="20" t="s">
        <v>194</v>
      </c>
      <c r="E214" s="23" t="s">
        <v>330</v>
      </c>
      <c r="F214" s="22" t="str">
        <f t="shared" si="9"/>
        <v/>
      </c>
      <c r="G214" s="22">
        <f>SUM(G208:G212)</f>
        <v>3065.18</v>
      </c>
      <c r="J214" s="25"/>
      <c r="K214" s="25"/>
      <c r="L214" s="25"/>
      <c r="M214" s="25"/>
      <c r="N214" s="24"/>
      <c r="O214" s="25"/>
    </row>
    <row r="215" spans="1:15" x14ac:dyDescent="0.25">
      <c r="E215" s="23" t="s">
        <v>330</v>
      </c>
      <c r="F215" s="22" t="str">
        <f t="shared" si="9"/>
        <v/>
      </c>
      <c r="J215" s="25"/>
      <c r="K215" s="25"/>
      <c r="L215" s="25"/>
      <c r="M215" s="25"/>
      <c r="N215" s="24"/>
      <c r="O215" s="25"/>
    </row>
    <row r="216" spans="1:15" x14ac:dyDescent="0.25">
      <c r="A216" s="19" t="s">
        <v>503</v>
      </c>
      <c r="B216" s="20" t="s">
        <v>195</v>
      </c>
      <c r="E216" s="23" t="s">
        <v>8</v>
      </c>
      <c r="F216" s="22" t="str">
        <f t="shared" si="9"/>
        <v/>
      </c>
      <c r="J216" s="25"/>
      <c r="K216" s="25"/>
      <c r="L216" s="25"/>
      <c r="M216" s="25"/>
      <c r="N216" s="24"/>
      <c r="O216" s="25"/>
    </row>
    <row r="217" spans="1:15" x14ac:dyDescent="0.25">
      <c r="A217" s="19" t="s">
        <v>504</v>
      </c>
      <c r="B217" s="20" t="s">
        <v>196</v>
      </c>
      <c r="E217" s="23" t="s">
        <v>8</v>
      </c>
      <c r="F217" s="22" t="str">
        <f t="shared" si="9"/>
        <v/>
      </c>
      <c r="J217" s="25"/>
      <c r="K217" s="25"/>
      <c r="L217" s="25"/>
      <c r="M217" s="25"/>
      <c r="N217" s="24"/>
      <c r="O217" s="25"/>
    </row>
    <row r="218" spans="1:15" x14ac:dyDescent="0.25">
      <c r="A218" s="19" t="s">
        <v>505</v>
      </c>
      <c r="B218" s="20" t="s">
        <v>197</v>
      </c>
      <c r="C218" s="21" t="s">
        <v>11</v>
      </c>
      <c r="D218" s="22">
        <v>23.55</v>
      </c>
      <c r="E218" s="23">
        <v>17.97</v>
      </c>
      <c r="F218" s="22">
        <f t="shared" si="9"/>
        <v>17.97</v>
      </c>
      <c r="G218" s="22">
        <f>ROUND((D218*F218),2)</f>
        <v>423.19</v>
      </c>
      <c r="J218" s="25"/>
      <c r="K218" s="25"/>
      <c r="L218" s="25"/>
      <c r="M218" s="25"/>
      <c r="N218" s="24"/>
      <c r="O218" s="25"/>
    </row>
    <row r="219" spans="1:15" x14ac:dyDescent="0.25">
      <c r="A219" s="19" t="s">
        <v>506</v>
      </c>
      <c r="B219" s="20" t="s">
        <v>198</v>
      </c>
      <c r="E219" s="23" t="s">
        <v>8</v>
      </c>
      <c r="F219" s="22" t="str">
        <f t="shared" si="9"/>
        <v/>
      </c>
      <c r="J219" s="25"/>
      <c r="K219" s="25"/>
      <c r="L219" s="25"/>
      <c r="M219" s="25"/>
      <c r="N219" s="24"/>
      <c r="O219" s="25"/>
    </row>
    <row r="220" spans="1:15" x14ac:dyDescent="0.25">
      <c r="A220" s="19" t="s">
        <v>507</v>
      </c>
      <c r="B220" s="20" t="s">
        <v>199</v>
      </c>
      <c r="C220" s="21" t="s">
        <v>13</v>
      </c>
      <c r="D220" s="22">
        <v>1</v>
      </c>
      <c r="E220" s="23">
        <v>66.42</v>
      </c>
      <c r="F220" s="22">
        <f t="shared" si="9"/>
        <v>66.42</v>
      </c>
      <c r="G220" s="22">
        <f>ROUND((D220*F220),2)</f>
        <v>66.42</v>
      </c>
      <c r="J220" s="25"/>
      <c r="K220" s="25"/>
      <c r="L220" s="25"/>
      <c r="M220" s="25"/>
      <c r="N220" s="24"/>
      <c r="O220" s="25"/>
    </row>
    <row r="221" spans="1:15" x14ac:dyDescent="0.25">
      <c r="A221" s="19" t="s">
        <v>508</v>
      </c>
      <c r="B221" s="20" t="s">
        <v>200</v>
      </c>
      <c r="C221" s="21" t="s">
        <v>201</v>
      </c>
      <c r="D221" s="22">
        <v>1</v>
      </c>
      <c r="E221" s="23">
        <v>13.16</v>
      </c>
      <c r="F221" s="22">
        <f t="shared" si="9"/>
        <v>13.16</v>
      </c>
      <c r="G221" s="22">
        <f>ROUND((D221*F221),2)</f>
        <v>13.16</v>
      </c>
      <c r="J221" s="25"/>
      <c r="K221" s="25"/>
      <c r="L221" s="25"/>
      <c r="M221" s="25"/>
      <c r="N221" s="24"/>
      <c r="O221" s="25"/>
    </row>
    <row r="222" spans="1:15" x14ac:dyDescent="0.25">
      <c r="A222" s="19" t="s">
        <v>509</v>
      </c>
      <c r="B222" s="20" t="s">
        <v>202</v>
      </c>
      <c r="E222" s="23" t="s">
        <v>8</v>
      </c>
      <c r="F222" s="22" t="str">
        <f t="shared" si="9"/>
        <v/>
      </c>
      <c r="J222" s="25"/>
      <c r="K222" s="25"/>
      <c r="L222" s="25"/>
      <c r="M222" s="25"/>
      <c r="N222" s="24"/>
      <c r="O222" s="25"/>
    </row>
    <row r="223" spans="1:15" x14ac:dyDescent="0.25">
      <c r="A223" s="19" t="s">
        <v>510</v>
      </c>
      <c r="B223" s="20" t="s">
        <v>203</v>
      </c>
      <c r="C223" s="21" t="s">
        <v>11</v>
      </c>
      <c r="D223" s="22">
        <v>44.8</v>
      </c>
      <c r="E223" s="23">
        <v>20.02</v>
      </c>
      <c r="F223" s="22">
        <f t="shared" si="9"/>
        <v>20.02</v>
      </c>
      <c r="G223" s="22">
        <f>ROUND((D223*F223),2)</f>
        <v>896.9</v>
      </c>
      <c r="J223" s="25"/>
      <c r="K223" s="25"/>
      <c r="L223" s="25"/>
      <c r="M223" s="25"/>
      <c r="N223" s="24"/>
      <c r="O223" s="25"/>
    </row>
    <row r="224" spans="1:15" x14ac:dyDescent="0.25">
      <c r="A224" s="19" t="s">
        <v>511</v>
      </c>
      <c r="B224" s="20" t="s">
        <v>204</v>
      </c>
      <c r="E224" s="23" t="s">
        <v>8</v>
      </c>
      <c r="F224" s="22" t="str">
        <f t="shared" si="9"/>
        <v/>
      </c>
      <c r="J224" s="25"/>
      <c r="K224" s="25"/>
      <c r="L224" s="25"/>
      <c r="M224" s="25"/>
      <c r="N224" s="24"/>
      <c r="O224" s="25"/>
    </row>
    <row r="225" spans="1:15" x14ac:dyDescent="0.25">
      <c r="A225" s="19" t="s">
        <v>512</v>
      </c>
      <c r="B225" s="20" t="s">
        <v>205</v>
      </c>
      <c r="C225" s="21" t="s">
        <v>201</v>
      </c>
      <c r="D225" s="22">
        <v>1</v>
      </c>
      <c r="E225" s="23">
        <v>99.01</v>
      </c>
      <c r="F225" s="22">
        <f t="shared" si="9"/>
        <v>99.01</v>
      </c>
      <c r="G225" s="22">
        <f>ROUND((D225*F225),2)</f>
        <v>99.01</v>
      </c>
      <c r="J225" s="25"/>
      <c r="K225" s="25"/>
      <c r="L225" s="25"/>
      <c r="M225" s="25"/>
      <c r="N225" s="24"/>
      <c r="O225" s="25"/>
    </row>
    <row r="226" spans="1:15" x14ac:dyDescent="0.25">
      <c r="A226" s="19" t="s">
        <v>513</v>
      </c>
      <c r="B226" s="20" t="s">
        <v>206</v>
      </c>
      <c r="C226" s="21" t="s">
        <v>201</v>
      </c>
      <c r="D226" s="22">
        <v>1</v>
      </c>
      <c r="E226" s="23">
        <v>1805.32</v>
      </c>
      <c r="F226" s="22">
        <f t="shared" si="9"/>
        <v>1805.32</v>
      </c>
      <c r="G226" s="22">
        <f>ROUND((D226*F226),2)</f>
        <v>1805.32</v>
      </c>
      <c r="J226" s="25"/>
      <c r="K226" s="25"/>
      <c r="L226" s="25"/>
      <c r="M226" s="25"/>
      <c r="N226" s="24"/>
      <c r="O226" s="25"/>
    </row>
    <row r="227" spans="1:15" x14ac:dyDescent="0.25">
      <c r="A227" s="19" t="s">
        <v>514</v>
      </c>
      <c r="B227" s="20" t="s">
        <v>207</v>
      </c>
      <c r="C227" s="21" t="s">
        <v>15</v>
      </c>
      <c r="D227" s="22">
        <v>1</v>
      </c>
      <c r="E227" s="23">
        <v>299.35000000000002</v>
      </c>
      <c r="F227" s="22">
        <f t="shared" si="9"/>
        <v>299.35000000000002</v>
      </c>
      <c r="G227" s="22">
        <f>ROUND((D227*F227),2)</f>
        <v>299.35000000000002</v>
      </c>
      <c r="J227" s="25"/>
      <c r="K227" s="25"/>
      <c r="L227" s="25"/>
      <c r="M227" s="25"/>
      <c r="N227" s="24"/>
      <c r="O227" s="25"/>
    </row>
    <row r="228" spans="1:15" x14ac:dyDescent="0.25">
      <c r="E228" s="23" t="s">
        <v>330</v>
      </c>
      <c r="F228" s="22" t="str">
        <f t="shared" si="9"/>
        <v/>
      </c>
      <c r="J228" s="25"/>
      <c r="K228" s="25"/>
      <c r="L228" s="25"/>
      <c r="M228" s="25"/>
      <c r="N228" s="24"/>
      <c r="O228" s="25"/>
    </row>
    <row r="229" spans="1:15" x14ac:dyDescent="0.25">
      <c r="B229" s="20" t="s">
        <v>208</v>
      </c>
      <c r="E229" s="23" t="s">
        <v>330</v>
      </c>
      <c r="F229" s="22" t="str">
        <f t="shared" si="9"/>
        <v/>
      </c>
      <c r="G229" s="22">
        <f>SUM(G217:G227)</f>
        <v>3603.35</v>
      </c>
      <c r="J229" s="25"/>
      <c r="K229" s="25"/>
      <c r="L229" s="25"/>
      <c r="M229" s="25"/>
      <c r="N229" s="24"/>
      <c r="O229" s="25"/>
    </row>
    <row r="230" spans="1:15" x14ac:dyDescent="0.25">
      <c r="E230" s="23" t="s">
        <v>330</v>
      </c>
      <c r="F230" s="22" t="str">
        <f t="shared" si="9"/>
        <v/>
      </c>
      <c r="J230" s="25"/>
      <c r="K230" s="25"/>
      <c r="L230" s="25"/>
      <c r="M230" s="25"/>
      <c r="N230" s="24"/>
      <c r="O230" s="25"/>
    </row>
    <row r="231" spans="1:15" x14ac:dyDescent="0.25">
      <c r="E231" s="23" t="s">
        <v>330</v>
      </c>
      <c r="F231" s="22" t="str">
        <f t="shared" si="9"/>
        <v/>
      </c>
      <c r="J231" s="25"/>
      <c r="K231" s="25"/>
      <c r="L231" s="25"/>
      <c r="M231" s="25"/>
      <c r="N231" s="24"/>
      <c r="O231" s="25"/>
    </row>
    <row r="232" spans="1:15" x14ac:dyDescent="0.25">
      <c r="B232" s="15" t="s">
        <v>209</v>
      </c>
      <c r="C232" s="16"/>
      <c r="D232" s="17"/>
      <c r="E232" s="18" t="s">
        <v>330</v>
      </c>
      <c r="F232" s="22" t="str">
        <f t="shared" si="9"/>
        <v/>
      </c>
      <c r="G232" s="17">
        <f>G12+G26+G35+G48+G59+G65+G119+G156+G162+G175+G192+G205+G214+G229</f>
        <v>65468.41</v>
      </c>
      <c r="J232" s="25"/>
      <c r="K232" s="25"/>
      <c r="L232" s="25"/>
      <c r="M232" s="25"/>
      <c r="N232" s="24"/>
      <c r="O232" s="24"/>
    </row>
    <row r="233" spans="1:15" x14ac:dyDescent="0.25">
      <c r="B233" s="15" t="s">
        <v>210</v>
      </c>
      <c r="C233" s="16"/>
      <c r="D233" s="17"/>
      <c r="E233" s="18" t="s">
        <v>330</v>
      </c>
      <c r="F233" s="22" t="str">
        <f t="shared" si="9"/>
        <v/>
      </c>
      <c r="G233" s="17">
        <f>G232*40</f>
        <v>2618736.4</v>
      </c>
      <c r="J233" s="25"/>
      <c r="K233" s="25"/>
      <c r="L233" s="25"/>
      <c r="M233" s="25"/>
      <c r="N233" s="24"/>
      <c r="O233" s="24"/>
    </row>
    <row r="234" spans="1:15" x14ac:dyDescent="0.25">
      <c r="E234" s="23" t="s">
        <v>330</v>
      </c>
      <c r="F234" s="22" t="str">
        <f t="shared" si="9"/>
        <v/>
      </c>
      <c r="J234" s="25"/>
      <c r="K234" s="25"/>
      <c r="L234" s="25"/>
      <c r="M234" s="25"/>
      <c r="N234" s="24"/>
      <c r="O234" s="25"/>
    </row>
    <row r="235" spans="1:15" s="16" customFormat="1" x14ac:dyDescent="0.25">
      <c r="A235" s="14" t="s">
        <v>211</v>
      </c>
      <c r="B235" s="15"/>
      <c r="D235" s="17"/>
      <c r="E235" s="18" t="s">
        <v>330</v>
      </c>
      <c r="F235" s="22" t="str">
        <f t="shared" si="9"/>
        <v/>
      </c>
      <c r="G235" s="17"/>
      <c r="J235" s="26"/>
      <c r="K235" s="26"/>
      <c r="L235" s="26"/>
      <c r="M235" s="26"/>
      <c r="N235" s="27"/>
      <c r="O235" s="26"/>
    </row>
    <row r="236" spans="1:15" x14ac:dyDescent="0.25">
      <c r="E236" s="23" t="s">
        <v>330</v>
      </c>
      <c r="F236" s="22" t="str">
        <f t="shared" si="9"/>
        <v/>
      </c>
      <c r="J236" s="25"/>
      <c r="K236" s="25"/>
      <c r="L236" s="25"/>
      <c r="M236" s="25"/>
      <c r="N236" s="24"/>
      <c r="O236" s="25"/>
    </row>
    <row r="237" spans="1:15" x14ac:dyDescent="0.25">
      <c r="A237" s="19" t="s">
        <v>354</v>
      </c>
      <c r="B237" s="20" t="s">
        <v>38</v>
      </c>
      <c r="E237" s="23" t="s">
        <v>8</v>
      </c>
      <c r="F237" s="22" t="str">
        <f t="shared" si="9"/>
        <v/>
      </c>
      <c r="J237" s="25"/>
      <c r="K237" s="25"/>
      <c r="L237" s="25"/>
      <c r="M237" s="25"/>
      <c r="N237" s="24"/>
      <c r="O237" s="25"/>
    </row>
    <row r="238" spans="1:15" x14ac:dyDescent="0.25">
      <c r="A238" s="19" t="s">
        <v>357</v>
      </c>
      <c r="B238" s="20" t="s">
        <v>41</v>
      </c>
      <c r="E238" s="23" t="s">
        <v>8</v>
      </c>
      <c r="F238" s="22" t="str">
        <f t="shared" si="9"/>
        <v/>
      </c>
      <c r="J238" s="25"/>
      <c r="K238" s="25"/>
      <c r="L238" s="25"/>
      <c r="M238" s="25"/>
      <c r="N238" s="24"/>
      <c r="O238" s="25"/>
    </row>
    <row r="239" spans="1:15" x14ac:dyDescent="0.25">
      <c r="A239" s="19" t="s">
        <v>358</v>
      </c>
      <c r="B239" s="20" t="s">
        <v>212</v>
      </c>
      <c r="C239" s="21" t="s">
        <v>11</v>
      </c>
      <c r="D239" s="22">
        <v>-1</v>
      </c>
      <c r="E239" s="23">
        <v>59.44</v>
      </c>
      <c r="F239" s="22">
        <f t="shared" si="9"/>
        <v>59.44</v>
      </c>
      <c r="G239" s="22">
        <f>ROUND((D239*F239),2)</f>
        <v>-59.44</v>
      </c>
      <c r="J239" s="25"/>
      <c r="K239" s="25"/>
      <c r="L239" s="25"/>
      <c r="M239" s="25"/>
      <c r="N239" s="24"/>
      <c r="O239" s="25"/>
    </row>
    <row r="240" spans="1:15" x14ac:dyDescent="0.25">
      <c r="A240" s="19" t="s">
        <v>359</v>
      </c>
      <c r="B240" s="20" t="s">
        <v>213</v>
      </c>
      <c r="E240" s="23" t="s">
        <v>8</v>
      </c>
      <c r="F240" s="22" t="str">
        <f t="shared" si="9"/>
        <v/>
      </c>
      <c r="J240" s="25"/>
      <c r="K240" s="25"/>
      <c r="L240" s="25"/>
      <c r="M240" s="25"/>
      <c r="N240" s="24"/>
      <c r="O240" s="25"/>
    </row>
    <row r="241" spans="1:15" ht="30" x14ac:dyDescent="0.25">
      <c r="A241" s="19" t="s">
        <v>360</v>
      </c>
      <c r="B241" s="20" t="s">
        <v>44</v>
      </c>
      <c r="C241" s="21" t="s">
        <v>29</v>
      </c>
      <c r="D241" s="22">
        <v>0.2</v>
      </c>
      <c r="E241" s="23">
        <v>38.1</v>
      </c>
      <c r="F241" s="22">
        <f t="shared" si="9"/>
        <v>38.1</v>
      </c>
      <c r="G241" s="22">
        <f>ROUND((D241*F241),2)</f>
        <v>7.62</v>
      </c>
      <c r="J241" s="25"/>
      <c r="K241" s="25"/>
      <c r="L241" s="25"/>
      <c r="M241" s="25"/>
      <c r="N241" s="24"/>
      <c r="O241" s="25"/>
    </row>
    <row r="242" spans="1:15" x14ac:dyDescent="0.25">
      <c r="E242" s="23" t="s">
        <v>330</v>
      </c>
      <c r="F242" s="22" t="str">
        <f t="shared" si="9"/>
        <v/>
      </c>
      <c r="J242" s="25"/>
      <c r="K242" s="25"/>
      <c r="L242" s="25"/>
      <c r="M242" s="25"/>
      <c r="N242" s="24"/>
      <c r="O242" s="25"/>
    </row>
    <row r="243" spans="1:15" x14ac:dyDescent="0.25">
      <c r="B243" s="20" t="s">
        <v>48</v>
      </c>
      <c r="E243" s="23" t="s">
        <v>330</v>
      </c>
      <c r="F243" s="22" t="str">
        <f t="shared" si="9"/>
        <v/>
      </c>
      <c r="G243" s="22">
        <f>SUM(G238:G241)</f>
        <v>-51.82</v>
      </c>
      <c r="J243" s="25"/>
      <c r="K243" s="25"/>
      <c r="L243" s="25"/>
      <c r="M243" s="25"/>
      <c r="N243" s="24"/>
      <c r="O243" s="25"/>
    </row>
    <row r="244" spans="1:15" x14ac:dyDescent="0.25">
      <c r="E244" s="23" t="s">
        <v>330</v>
      </c>
      <c r="F244" s="22" t="str">
        <f t="shared" si="9"/>
        <v/>
      </c>
      <c r="J244" s="25"/>
      <c r="K244" s="25"/>
      <c r="L244" s="25"/>
      <c r="M244" s="25"/>
      <c r="N244" s="24"/>
      <c r="O244" s="25"/>
    </row>
    <row r="245" spans="1:15" x14ac:dyDescent="0.25">
      <c r="A245" s="19" t="s">
        <v>364</v>
      </c>
      <c r="B245" s="20" t="s">
        <v>49</v>
      </c>
      <c r="E245" s="23" t="s">
        <v>8</v>
      </c>
      <c r="F245" s="22" t="str">
        <f t="shared" si="9"/>
        <v/>
      </c>
      <c r="J245" s="25"/>
      <c r="K245" s="25"/>
      <c r="L245" s="25"/>
      <c r="M245" s="25"/>
      <c r="N245" s="24"/>
      <c r="O245" s="25"/>
    </row>
    <row r="246" spans="1:15" x14ac:dyDescent="0.25">
      <c r="A246" s="19" t="s">
        <v>365</v>
      </c>
      <c r="B246" s="20" t="s">
        <v>214</v>
      </c>
      <c r="E246" s="23" t="s">
        <v>8</v>
      </c>
      <c r="F246" s="22" t="str">
        <f t="shared" si="9"/>
        <v/>
      </c>
      <c r="J246" s="25"/>
      <c r="K246" s="25"/>
      <c r="L246" s="25"/>
      <c r="M246" s="25"/>
      <c r="N246" s="24"/>
      <c r="O246" s="25"/>
    </row>
    <row r="247" spans="1:15" x14ac:dyDescent="0.25">
      <c r="A247" s="19" t="s">
        <v>366</v>
      </c>
      <c r="B247" s="20" t="s">
        <v>51</v>
      </c>
      <c r="C247" s="21" t="s">
        <v>11</v>
      </c>
      <c r="D247" s="22">
        <v>-63.6</v>
      </c>
      <c r="E247" s="23">
        <v>58.42</v>
      </c>
      <c r="F247" s="22">
        <f t="shared" si="9"/>
        <v>58.42</v>
      </c>
      <c r="G247" s="22">
        <f>ROUND((D247*F247),2)</f>
        <v>-3715.51</v>
      </c>
      <c r="J247" s="25"/>
      <c r="K247" s="25"/>
      <c r="L247" s="25"/>
      <c r="M247" s="25"/>
      <c r="N247" s="24"/>
      <c r="O247" s="25"/>
    </row>
    <row r="248" spans="1:15" x14ac:dyDescent="0.25">
      <c r="A248" s="19" t="s">
        <v>515</v>
      </c>
      <c r="B248" s="20" t="s">
        <v>215</v>
      </c>
      <c r="C248" s="21" t="s">
        <v>11</v>
      </c>
      <c r="D248" s="22">
        <v>65.400000000000006</v>
      </c>
      <c r="E248" s="23">
        <v>58.54</v>
      </c>
      <c r="F248" s="22">
        <f t="shared" si="9"/>
        <v>58.54</v>
      </c>
      <c r="G248" s="22">
        <f>ROUND((D248*F248),2)</f>
        <v>3828.52</v>
      </c>
      <c r="J248" s="25"/>
      <c r="K248" s="25"/>
      <c r="L248" s="25"/>
      <c r="M248" s="25"/>
      <c r="N248" s="24"/>
      <c r="O248" s="25"/>
    </row>
    <row r="249" spans="1:15" x14ac:dyDescent="0.25">
      <c r="E249" s="23" t="s">
        <v>330</v>
      </c>
      <c r="F249" s="22" t="str">
        <f t="shared" si="9"/>
        <v/>
      </c>
      <c r="J249" s="25"/>
      <c r="K249" s="25"/>
      <c r="L249" s="25"/>
      <c r="M249" s="25"/>
      <c r="N249" s="24"/>
      <c r="O249" s="25"/>
    </row>
    <row r="250" spans="1:15" x14ac:dyDescent="0.25">
      <c r="B250" s="20" t="s">
        <v>57</v>
      </c>
      <c r="E250" s="23" t="s">
        <v>330</v>
      </c>
      <c r="F250" s="22" t="str">
        <f t="shared" si="9"/>
        <v/>
      </c>
      <c r="G250" s="22">
        <f>SUM(G246:G248)</f>
        <v>113.01</v>
      </c>
      <c r="J250" s="25"/>
      <c r="K250" s="25"/>
      <c r="L250" s="25"/>
      <c r="M250" s="25"/>
      <c r="N250" s="24"/>
      <c r="O250" s="25"/>
    </row>
    <row r="251" spans="1:15" x14ac:dyDescent="0.25">
      <c r="E251" s="23" t="s">
        <v>330</v>
      </c>
      <c r="F251" s="22" t="str">
        <f t="shared" si="9"/>
        <v/>
      </c>
      <c r="J251" s="25"/>
      <c r="K251" s="25"/>
      <c r="L251" s="25"/>
      <c r="M251" s="25"/>
      <c r="N251" s="24"/>
      <c r="O251" s="25"/>
    </row>
    <row r="252" spans="1:15" x14ac:dyDescent="0.25">
      <c r="A252" s="19" t="s">
        <v>426</v>
      </c>
      <c r="B252" s="20" t="s">
        <v>114</v>
      </c>
      <c r="E252" s="23" t="s">
        <v>8</v>
      </c>
      <c r="F252" s="22" t="str">
        <f t="shared" si="9"/>
        <v/>
      </c>
      <c r="J252" s="25"/>
      <c r="K252" s="25"/>
      <c r="L252" s="25"/>
      <c r="M252" s="25"/>
      <c r="N252" s="24"/>
      <c r="O252" s="25"/>
    </row>
    <row r="253" spans="1:15" x14ac:dyDescent="0.25">
      <c r="A253" s="19" t="s">
        <v>443</v>
      </c>
      <c r="B253" s="20" t="s">
        <v>131</v>
      </c>
      <c r="E253" s="23" t="s">
        <v>8</v>
      </c>
      <c r="F253" s="22" t="str">
        <f t="shared" si="9"/>
        <v/>
      </c>
      <c r="J253" s="25"/>
      <c r="K253" s="25"/>
      <c r="L253" s="25"/>
      <c r="M253" s="25"/>
      <c r="N253" s="24"/>
      <c r="O253" s="25"/>
    </row>
    <row r="254" spans="1:15" x14ac:dyDescent="0.25">
      <c r="A254" s="19" t="s">
        <v>516</v>
      </c>
      <c r="B254" s="20" t="s">
        <v>216</v>
      </c>
      <c r="C254" s="21" t="s">
        <v>13</v>
      </c>
      <c r="D254" s="22">
        <v>1</v>
      </c>
      <c r="E254" s="23">
        <v>167.71</v>
      </c>
      <c r="F254" s="22">
        <f t="shared" si="9"/>
        <v>167.71</v>
      </c>
      <c r="G254" s="22">
        <f t="shared" ref="G254:G260" si="10">ROUND((D254*F254),2)</f>
        <v>167.71</v>
      </c>
      <c r="J254" s="25"/>
      <c r="K254" s="25"/>
      <c r="L254" s="25"/>
      <c r="M254" s="25"/>
      <c r="N254" s="24"/>
      <c r="O254" s="25"/>
    </row>
    <row r="255" spans="1:15" ht="30" x14ac:dyDescent="0.25">
      <c r="A255" s="19" t="s">
        <v>517</v>
      </c>
      <c r="B255" s="20" t="s">
        <v>217</v>
      </c>
      <c r="C255" s="21" t="s">
        <v>13</v>
      </c>
      <c r="D255" s="22">
        <v>1</v>
      </c>
      <c r="E255" s="23">
        <v>755.64</v>
      </c>
      <c r="F255" s="22">
        <f t="shared" si="9"/>
        <v>755.64</v>
      </c>
      <c r="G255" s="22">
        <f t="shared" si="10"/>
        <v>755.64</v>
      </c>
      <c r="J255" s="25"/>
      <c r="K255" s="25"/>
      <c r="L255" s="25"/>
      <c r="M255" s="25"/>
      <c r="N255" s="24"/>
      <c r="O255" s="25"/>
    </row>
    <row r="256" spans="1:15" x14ac:dyDescent="0.25">
      <c r="A256" s="19" t="s">
        <v>459</v>
      </c>
      <c r="B256" s="20" t="s">
        <v>218</v>
      </c>
      <c r="C256" s="21" t="s">
        <v>13</v>
      </c>
      <c r="D256" s="22">
        <v>-1</v>
      </c>
      <c r="E256" s="23">
        <v>344.41</v>
      </c>
      <c r="F256" s="22">
        <f t="shared" si="9"/>
        <v>344.41</v>
      </c>
      <c r="G256" s="22">
        <f t="shared" si="10"/>
        <v>-344.41</v>
      </c>
      <c r="J256" s="25"/>
      <c r="K256" s="25"/>
      <c r="L256" s="25"/>
      <c r="M256" s="25"/>
      <c r="N256" s="24"/>
      <c r="O256" s="25"/>
    </row>
    <row r="257" spans="1:15" x14ac:dyDescent="0.25">
      <c r="A257" s="19" t="s">
        <v>518</v>
      </c>
      <c r="B257" s="20" t="s">
        <v>219</v>
      </c>
      <c r="C257" s="21" t="s">
        <v>13</v>
      </c>
      <c r="D257" s="22">
        <v>2</v>
      </c>
      <c r="E257" s="23">
        <v>138.51</v>
      </c>
      <c r="F257" s="22">
        <f t="shared" si="9"/>
        <v>138.51</v>
      </c>
      <c r="G257" s="22">
        <f t="shared" si="10"/>
        <v>277.02</v>
      </c>
      <c r="J257" s="25"/>
      <c r="K257" s="25"/>
      <c r="L257" s="25"/>
      <c r="M257" s="25"/>
      <c r="N257" s="24"/>
      <c r="O257" s="25"/>
    </row>
    <row r="258" spans="1:15" x14ac:dyDescent="0.25">
      <c r="A258" s="19" t="s">
        <v>519</v>
      </c>
      <c r="B258" s="20" t="s">
        <v>220</v>
      </c>
      <c r="C258" s="21" t="s">
        <v>13</v>
      </c>
      <c r="D258" s="22">
        <v>1</v>
      </c>
      <c r="E258" s="23">
        <v>149.05000000000001</v>
      </c>
      <c r="F258" s="22">
        <f t="shared" si="9"/>
        <v>149.05000000000001</v>
      </c>
      <c r="G258" s="22">
        <f t="shared" si="10"/>
        <v>149.05000000000001</v>
      </c>
      <c r="J258" s="25"/>
      <c r="K258" s="25"/>
      <c r="L258" s="25"/>
      <c r="M258" s="25"/>
      <c r="N258" s="24"/>
      <c r="O258" s="25"/>
    </row>
    <row r="259" spans="1:15" x14ac:dyDescent="0.25">
      <c r="A259" s="19" t="s">
        <v>520</v>
      </c>
      <c r="B259" s="20" t="s">
        <v>221</v>
      </c>
      <c r="C259" s="21" t="s">
        <v>13</v>
      </c>
      <c r="D259" s="22">
        <v>3</v>
      </c>
      <c r="E259" s="23">
        <v>164.1</v>
      </c>
      <c r="F259" s="22">
        <f t="shared" si="9"/>
        <v>164.1</v>
      </c>
      <c r="G259" s="22">
        <f t="shared" si="10"/>
        <v>492.3</v>
      </c>
      <c r="J259" s="25"/>
      <c r="K259" s="25"/>
      <c r="L259" s="25"/>
      <c r="M259" s="25"/>
      <c r="N259" s="24"/>
      <c r="O259" s="25"/>
    </row>
    <row r="260" spans="1:15" x14ac:dyDescent="0.25">
      <c r="A260" s="19" t="s">
        <v>521</v>
      </c>
      <c r="B260" s="20" t="s">
        <v>222</v>
      </c>
      <c r="C260" s="21" t="s">
        <v>13</v>
      </c>
      <c r="D260" s="22">
        <v>2</v>
      </c>
      <c r="E260" s="23">
        <v>235.22</v>
      </c>
      <c r="F260" s="22">
        <f t="shared" si="9"/>
        <v>235.22</v>
      </c>
      <c r="G260" s="22">
        <f t="shared" si="10"/>
        <v>470.44</v>
      </c>
      <c r="J260" s="25"/>
      <c r="K260" s="25"/>
      <c r="L260" s="25"/>
      <c r="M260" s="25"/>
      <c r="N260" s="24"/>
      <c r="O260" s="25"/>
    </row>
    <row r="261" spans="1:15" x14ac:dyDescent="0.25">
      <c r="E261" s="23" t="s">
        <v>330</v>
      </c>
      <c r="F261" s="22" t="str">
        <f t="shared" si="9"/>
        <v/>
      </c>
      <c r="J261" s="25"/>
      <c r="K261" s="25"/>
      <c r="L261" s="25"/>
      <c r="M261" s="25"/>
      <c r="N261" s="24"/>
      <c r="O261" s="25"/>
    </row>
    <row r="262" spans="1:15" x14ac:dyDescent="0.25">
      <c r="B262" s="20" t="s">
        <v>148</v>
      </c>
      <c r="E262" s="23" t="s">
        <v>330</v>
      </c>
      <c r="F262" s="22" t="str">
        <f t="shared" si="9"/>
        <v/>
      </c>
      <c r="G262" s="22">
        <f>SUM(G253:G260)</f>
        <v>1967.75</v>
      </c>
      <c r="J262" s="25"/>
      <c r="K262" s="25"/>
      <c r="L262" s="25"/>
      <c r="M262" s="25"/>
      <c r="N262" s="24"/>
      <c r="O262" s="25"/>
    </row>
    <row r="263" spans="1:15" x14ac:dyDescent="0.25">
      <c r="E263" s="23" t="s">
        <v>330</v>
      </c>
      <c r="F263" s="22" t="str">
        <f t="shared" si="9"/>
        <v/>
      </c>
      <c r="J263" s="25"/>
      <c r="K263" s="25"/>
      <c r="L263" s="25"/>
      <c r="M263" s="25"/>
      <c r="N263" s="24"/>
      <c r="O263" s="25"/>
    </row>
    <row r="264" spans="1:15" x14ac:dyDescent="0.25">
      <c r="A264" s="19" t="s">
        <v>463</v>
      </c>
      <c r="B264" s="20" t="s">
        <v>153</v>
      </c>
      <c r="E264" s="23" t="s">
        <v>8</v>
      </c>
      <c r="F264" s="22" t="str">
        <f t="shared" si="9"/>
        <v/>
      </c>
      <c r="J264" s="25"/>
      <c r="K264" s="25"/>
      <c r="L264" s="25"/>
      <c r="M264" s="25"/>
      <c r="N264" s="24"/>
      <c r="O264" s="25"/>
    </row>
    <row r="265" spans="1:15" x14ac:dyDescent="0.25">
      <c r="A265" s="19" t="s">
        <v>522</v>
      </c>
      <c r="B265" s="20" t="s">
        <v>223</v>
      </c>
      <c r="E265" s="23" t="s">
        <v>8</v>
      </c>
      <c r="F265" s="22" t="str">
        <f t="shared" ref="F265:F328" si="11">IF(AND(E265&lt;&gt;0,E265&lt;&gt;"",E265&lt;&gt;" "),ROUND(E265*(1-$G$2),2),"")</f>
        <v/>
      </c>
      <c r="J265" s="25"/>
      <c r="K265" s="25"/>
      <c r="L265" s="25"/>
      <c r="M265" s="25"/>
      <c r="N265" s="24"/>
      <c r="O265" s="25"/>
    </row>
    <row r="266" spans="1:15" x14ac:dyDescent="0.25">
      <c r="A266" s="19" t="s">
        <v>523</v>
      </c>
      <c r="B266" s="20" t="s">
        <v>224</v>
      </c>
      <c r="C266" s="21" t="s">
        <v>13</v>
      </c>
      <c r="D266" s="22">
        <v>1</v>
      </c>
      <c r="E266" s="23">
        <v>301.52</v>
      </c>
      <c r="F266" s="22">
        <f t="shared" si="11"/>
        <v>301.52</v>
      </c>
      <c r="G266" s="22">
        <f>ROUND((D266*F266),2)</f>
        <v>301.52</v>
      </c>
      <c r="J266" s="25"/>
      <c r="K266" s="25"/>
      <c r="L266" s="25"/>
      <c r="M266" s="25"/>
      <c r="N266" s="24"/>
      <c r="O266" s="25"/>
    </row>
    <row r="267" spans="1:15" x14ac:dyDescent="0.25">
      <c r="A267" s="19" t="s">
        <v>464</v>
      </c>
      <c r="B267" s="20" t="s">
        <v>225</v>
      </c>
      <c r="E267" s="23" t="s">
        <v>8</v>
      </c>
      <c r="F267" s="22" t="str">
        <f t="shared" si="11"/>
        <v/>
      </c>
      <c r="J267" s="25"/>
      <c r="K267" s="25"/>
      <c r="L267" s="25"/>
      <c r="M267" s="25"/>
      <c r="N267" s="24"/>
      <c r="O267" s="25"/>
    </row>
    <row r="268" spans="1:15" x14ac:dyDescent="0.25">
      <c r="A268" s="19" t="s">
        <v>465</v>
      </c>
      <c r="B268" s="20" t="s">
        <v>155</v>
      </c>
      <c r="C268" s="21" t="s">
        <v>13</v>
      </c>
      <c r="D268" s="22">
        <v>-1</v>
      </c>
      <c r="E268" s="23">
        <v>656.53</v>
      </c>
      <c r="F268" s="22">
        <f t="shared" si="11"/>
        <v>656.53</v>
      </c>
      <c r="G268" s="22">
        <f>ROUND((D268*F268),2)</f>
        <v>-656.53</v>
      </c>
      <c r="J268" s="25"/>
      <c r="K268" s="25"/>
      <c r="L268" s="25"/>
      <c r="M268" s="25"/>
      <c r="N268" s="24"/>
      <c r="O268" s="25"/>
    </row>
    <row r="269" spans="1:15" x14ac:dyDescent="0.25">
      <c r="E269" s="23" t="s">
        <v>330</v>
      </c>
      <c r="F269" s="22" t="str">
        <f t="shared" si="11"/>
        <v/>
      </c>
      <c r="J269" s="25"/>
      <c r="K269" s="25"/>
      <c r="L269" s="25"/>
      <c r="M269" s="25"/>
      <c r="N269" s="24"/>
      <c r="O269" s="25"/>
    </row>
    <row r="270" spans="1:15" x14ac:dyDescent="0.25">
      <c r="B270" s="20" t="s">
        <v>163</v>
      </c>
      <c r="E270" s="23" t="s">
        <v>330</v>
      </c>
      <c r="F270" s="22" t="str">
        <f t="shared" si="11"/>
        <v/>
      </c>
      <c r="G270" s="22">
        <f>SUM(G265:G268)</f>
        <v>-355.01</v>
      </c>
      <c r="J270" s="25"/>
      <c r="K270" s="25"/>
      <c r="L270" s="25"/>
      <c r="M270" s="25"/>
      <c r="N270" s="24"/>
      <c r="O270" s="25"/>
    </row>
    <row r="271" spans="1:15" x14ac:dyDescent="0.25">
      <c r="E271" s="23" t="s">
        <v>330</v>
      </c>
      <c r="F271" s="22" t="str">
        <f t="shared" si="11"/>
        <v/>
      </c>
      <c r="J271" s="25"/>
      <c r="K271" s="25"/>
      <c r="L271" s="25"/>
      <c r="M271" s="25"/>
      <c r="N271" s="24"/>
      <c r="O271" s="25"/>
    </row>
    <row r="272" spans="1:15" x14ac:dyDescent="0.25">
      <c r="A272" s="19" t="s">
        <v>473</v>
      </c>
      <c r="B272" s="20" t="s">
        <v>164</v>
      </c>
      <c r="E272" s="23" t="s">
        <v>8</v>
      </c>
      <c r="F272" s="22" t="str">
        <f t="shared" si="11"/>
        <v/>
      </c>
      <c r="J272" s="25"/>
      <c r="K272" s="25"/>
      <c r="L272" s="25"/>
      <c r="M272" s="25"/>
      <c r="N272" s="24"/>
      <c r="O272" s="25"/>
    </row>
    <row r="273" spans="1:15" x14ac:dyDescent="0.25">
      <c r="A273" s="19" t="s">
        <v>474</v>
      </c>
      <c r="B273" s="20" t="s">
        <v>226</v>
      </c>
      <c r="E273" s="23" t="s">
        <v>8</v>
      </c>
      <c r="F273" s="22" t="str">
        <f t="shared" si="11"/>
        <v/>
      </c>
      <c r="J273" s="25"/>
      <c r="K273" s="25"/>
      <c r="L273" s="25"/>
      <c r="M273" s="25"/>
      <c r="N273" s="24"/>
      <c r="O273" s="25"/>
    </row>
    <row r="274" spans="1:15" x14ac:dyDescent="0.25">
      <c r="A274" s="19" t="s">
        <v>475</v>
      </c>
      <c r="B274" s="20" t="s">
        <v>166</v>
      </c>
      <c r="C274" s="21" t="s">
        <v>11</v>
      </c>
      <c r="D274" s="22">
        <v>-1</v>
      </c>
      <c r="E274" s="23">
        <v>3.19</v>
      </c>
      <c r="F274" s="22">
        <f t="shared" si="11"/>
        <v>3.19</v>
      </c>
      <c r="G274" s="22">
        <f>ROUND((D274*F274),2)</f>
        <v>-3.19</v>
      </c>
      <c r="J274" s="25"/>
      <c r="K274" s="25"/>
      <c r="L274" s="25"/>
      <c r="M274" s="25"/>
      <c r="N274" s="24"/>
      <c r="O274" s="25"/>
    </row>
    <row r="275" spans="1:15" x14ac:dyDescent="0.25">
      <c r="A275" s="19" t="s">
        <v>476</v>
      </c>
      <c r="B275" s="20" t="s">
        <v>227</v>
      </c>
      <c r="C275" s="21" t="s">
        <v>11</v>
      </c>
      <c r="D275" s="22">
        <v>-1</v>
      </c>
      <c r="E275" s="23">
        <v>28.18</v>
      </c>
      <c r="F275" s="22">
        <f t="shared" si="11"/>
        <v>28.18</v>
      </c>
      <c r="G275" s="22">
        <f>ROUND((D275*F275),2)</f>
        <v>-28.18</v>
      </c>
      <c r="J275" s="25"/>
      <c r="K275" s="25"/>
      <c r="L275" s="25"/>
      <c r="M275" s="25"/>
      <c r="N275" s="24"/>
      <c r="O275" s="25"/>
    </row>
    <row r="276" spans="1:15" x14ac:dyDescent="0.25">
      <c r="A276" s="19" t="s">
        <v>477</v>
      </c>
      <c r="B276" s="20" t="s">
        <v>168</v>
      </c>
      <c r="C276" s="21" t="s">
        <v>11</v>
      </c>
      <c r="D276" s="22">
        <v>-1</v>
      </c>
      <c r="E276" s="23">
        <v>15.38</v>
      </c>
      <c r="F276" s="22">
        <f t="shared" si="11"/>
        <v>15.38</v>
      </c>
      <c r="G276" s="22">
        <f>ROUND((D276*F276),2)</f>
        <v>-15.38</v>
      </c>
      <c r="J276" s="25"/>
      <c r="K276" s="25"/>
      <c r="L276" s="25"/>
      <c r="M276" s="25"/>
      <c r="N276" s="24"/>
      <c r="O276" s="25"/>
    </row>
    <row r="277" spans="1:15" x14ac:dyDescent="0.25">
      <c r="A277" s="19" t="s">
        <v>478</v>
      </c>
      <c r="B277" s="20" t="s">
        <v>228</v>
      </c>
      <c r="C277" s="21" t="s">
        <v>11</v>
      </c>
      <c r="D277" s="22">
        <v>-1</v>
      </c>
      <c r="E277" s="23">
        <v>21.02</v>
      </c>
      <c r="F277" s="22">
        <f t="shared" si="11"/>
        <v>21.02</v>
      </c>
      <c r="G277" s="22">
        <f>ROUND((D277*F277),2)</f>
        <v>-21.02</v>
      </c>
      <c r="J277" s="25"/>
      <c r="K277" s="25"/>
      <c r="L277" s="25"/>
      <c r="M277" s="25"/>
      <c r="N277" s="24"/>
      <c r="O277" s="25"/>
    </row>
    <row r="278" spans="1:15" ht="30" x14ac:dyDescent="0.25">
      <c r="A278" s="19" t="s">
        <v>524</v>
      </c>
      <c r="B278" s="20" t="s">
        <v>229</v>
      </c>
      <c r="C278" s="21" t="s">
        <v>11</v>
      </c>
      <c r="D278" s="22">
        <v>0.32</v>
      </c>
      <c r="E278" s="23">
        <v>35.07</v>
      </c>
      <c r="F278" s="22">
        <f t="shared" si="11"/>
        <v>35.07</v>
      </c>
      <c r="G278" s="22">
        <f>ROUND((D278*F278),2)</f>
        <v>11.22</v>
      </c>
      <c r="J278" s="25"/>
      <c r="K278" s="25"/>
      <c r="L278" s="25"/>
      <c r="M278" s="25"/>
      <c r="N278" s="24"/>
      <c r="O278" s="25"/>
    </row>
    <row r="279" spans="1:15" x14ac:dyDescent="0.25">
      <c r="E279" s="23" t="s">
        <v>330</v>
      </c>
      <c r="F279" s="22" t="str">
        <f t="shared" si="11"/>
        <v/>
      </c>
      <c r="J279" s="25"/>
      <c r="K279" s="25"/>
      <c r="L279" s="25"/>
      <c r="M279" s="25"/>
      <c r="N279" s="24"/>
      <c r="O279" s="25"/>
    </row>
    <row r="280" spans="1:15" x14ac:dyDescent="0.25">
      <c r="B280" s="20" t="s">
        <v>176</v>
      </c>
      <c r="E280" s="23" t="s">
        <v>330</v>
      </c>
      <c r="F280" s="22" t="str">
        <f t="shared" si="11"/>
        <v/>
      </c>
      <c r="G280" s="22">
        <f>SUM(G273:G278)</f>
        <v>-56.55</v>
      </c>
      <c r="J280" s="25"/>
      <c r="K280" s="25"/>
      <c r="L280" s="25"/>
      <c r="M280" s="25"/>
      <c r="N280" s="24"/>
      <c r="O280" s="25"/>
    </row>
    <row r="281" spans="1:15" x14ac:dyDescent="0.25">
      <c r="E281" s="23" t="s">
        <v>330</v>
      </c>
      <c r="F281" s="22" t="str">
        <f t="shared" si="11"/>
        <v/>
      </c>
      <c r="J281" s="25"/>
      <c r="K281" s="25"/>
      <c r="L281" s="25"/>
      <c r="M281" s="25"/>
      <c r="N281" s="24"/>
      <c r="O281" s="25"/>
    </row>
    <row r="282" spans="1:15" x14ac:dyDescent="0.25">
      <c r="A282" s="19" t="s">
        <v>487</v>
      </c>
      <c r="B282" s="20" t="s">
        <v>177</v>
      </c>
      <c r="E282" s="23" t="s">
        <v>8</v>
      </c>
      <c r="F282" s="22" t="str">
        <f t="shared" si="11"/>
        <v/>
      </c>
      <c r="J282" s="25"/>
      <c r="K282" s="25"/>
      <c r="L282" s="25"/>
      <c r="M282" s="25"/>
      <c r="N282" s="24"/>
      <c r="O282" s="25"/>
    </row>
    <row r="283" spans="1:15" x14ac:dyDescent="0.25">
      <c r="A283" s="19" t="s">
        <v>488</v>
      </c>
      <c r="B283" s="20" t="s">
        <v>178</v>
      </c>
      <c r="E283" s="23" t="s">
        <v>8</v>
      </c>
      <c r="F283" s="22" t="str">
        <f t="shared" si="11"/>
        <v/>
      </c>
      <c r="J283" s="25"/>
      <c r="K283" s="25"/>
      <c r="L283" s="25"/>
      <c r="M283" s="25"/>
      <c r="N283" s="24"/>
      <c r="O283" s="25"/>
    </row>
    <row r="284" spans="1:15" ht="30" x14ac:dyDescent="0.25">
      <c r="A284" s="19" t="s">
        <v>525</v>
      </c>
      <c r="B284" s="20" t="s">
        <v>230</v>
      </c>
      <c r="C284" s="21" t="s">
        <v>13</v>
      </c>
      <c r="D284" s="22">
        <v>1</v>
      </c>
      <c r="E284" s="23">
        <v>26.53</v>
      </c>
      <c r="F284" s="22">
        <f t="shared" si="11"/>
        <v>26.53</v>
      </c>
      <c r="G284" s="22">
        <f>ROUND((D284*F284),2)</f>
        <v>26.53</v>
      </c>
      <c r="J284" s="25"/>
      <c r="K284" s="25"/>
      <c r="L284" s="25"/>
      <c r="M284" s="25"/>
      <c r="N284" s="24"/>
      <c r="O284" s="25"/>
    </row>
    <row r="285" spans="1:15" x14ac:dyDescent="0.25">
      <c r="E285" s="23" t="s">
        <v>330</v>
      </c>
      <c r="F285" s="22" t="str">
        <f t="shared" si="11"/>
        <v/>
      </c>
      <c r="J285" s="25"/>
      <c r="K285" s="25"/>
      <c r="L285" s="25"/>
      <c r="M285" s="25"/>
      <c r="N285" s="24"/>
      <c r="O285" s="25"/>
    </row>
    <row r="286" spans="1:15" x14ac:dyDescent="0.25">
      <c r="B286" s="20" t="s">
        <v>187</v>
      </c>
      <c r="E286" s="23" t="s">
        <v>330</v>
      </c>
      <c r="F286" s="22" t="str">
        <f t="shared" si="11"/>
        <v/>
      </c>
      <c r="G286" s="22">
        <f>SUM(G283:G284)</f>
        <v>26.53</v>
      </c>
      <c r="J286" s="25"/>
      <c r="K286" s="25"/>
      <c r="L286" s="25"/>
      <c r="M286" s="25"/>
      <c r="N286" s="24"/>
      <c r="O286" s="25"/>
    </row>
    <row r="287" spans="1:15" x14ac:dyDescent="0.25">
      <c r="E287" s="23" t="s">
        <v>330</v>
      </c>
      <c r="F287" s="22" t="str">
        <f t="shared" si="11"/>
        <v/>
      </c>
      <c r="J287" s="25"/>
      <c r="K287" s="25"/>
      <c r="L287" s="25"/>
      <c r="M287" s="25"/>
      <c r="N287" s="24"/>
      <c r="O287" s="25"/>
    </row>
    <row r="288" spans="1:15" x14ac:dyDescent="0.25">
      <c r="A288" s="19" t="s">
        <v>497</v>
      </c>
      <c r="B288" s="20" t="s">
        <v>188</v>
      </c>
      <c r="E288" s="23" t="s">
        <v>8</v>
      </c>
      <c r="F288" s="22" t="str">
        <f t="shared" si="11"/>
        <v/>
      </c>
      <c r="J288" s="25"/>
      <c r="K288" s="25"/>
      <c r="L288" s="25"/>
      <c r="M288" s="25"/>
      <c r="N288" s="24"/>
      <c r="O288" s="25"/>
    </row>
    <row r="289" spans="1:15" x14ac:dyDescent="0.25">
      <c r="A289" s="19" t="s">
        <v>498</v>
      </c>
      <c r="B289" s="20" t="s">
        <v>231</v>
      </c>
      <c r="E289" s="23" t="s">
        <v>8</v>
      </c>
      <c r="F289" s="22" t="str">
        <f t="shared" si="11"/>
        <v/>
      </c>
      <c r="J289" s="25"/>
      <c r="K289" s="25"/>
      <c r="L289" s="25"/>
      <c r="M289" s="25"/>
      <c r="N289" s="24"/>
      <c r="O289" s="25"/>
    </row>
    <row r="290" spans="1:15" x14ac:dyDescent="0.25">
      <c r="A290" s="19" t="s">
        <v>526</v>
      </c>
      <c r="B290" s="20" t="s">
        <v>232</v>
      </c>
      <c r="C290" s="21" t="s">
        <v>11</v>
      </c>
      <c r="D290" s="22">
        <v>0.24</v>
      </c>
      <c r="E290" s="23">
        <v>15.76</v>
      </c>
      <c r="F290" s="22">
        <f t="shared" si="11"/>
        <v>15.76</v>
      </c>
      <c r="G290" s="22">
        <f>ROUND((D290*F290),2)</f>
        <v>3.78</v>
      </c>
      <c r="J290" s="25"/>
      <c r="K290" s="25"/>
      <c r="L290" s="25"/>
      <c r="M290" s="25"/>
      <c r="N290" s="24"/>
      <c r="O290" s="25"/>
    </row>
    <row r="291" spans="1:15" x14ac:dyDescent="0.25">
      <c r="E291" s="23" t="s">
        <v>330</v>
      </c>
      <c r="F291" s="22" t="str">
        <f t="shared" si="11"/>
        <v/>
      </c>
      <c r="J291" s="25"/>
      <c r="K291" s="25"/>
      <c r="L291" s="25"/>
      <c r="M291" s="25"/>
      <c r="N291" s="24"/>
      <c r="O291" s="25"/>
    </row>
    <row r="292" spans="1:15" x14ac:dyDescent="0.25">
      <c r="B292" s="20" t="s">
        <v>194</v>
      </c>
      <c r="E292" s="23" t="s">
        <v>330</v>
      </c>
      <c r="F292" s="22" t="str">
        <f t="shared" si="11"/>
        <v/>
      </c>
      <c r="G292" s="22">
        <f>SUM(G289:G290)</f>
        <v>3.78</v>
      </c>
      <c r="J292" s="25"/>
      <c r="K292" s="25"/>
      <c r="L292" s="25"/>
      <c r="M292" s="25"/>
      <c r="N292" s="24"/>
      <c r="O292" s="25"/>
    </row>
    <row r="293" spans="1:15" x14ac:dyDescent="0.25">
      <c r="E293" s="23" t="s">
        <v>330</v>
      </c>
      <c r="F293" s="22" t="str">
        <f t="shared" si="11"/>
        <v/>
      </c>
      <c r="J293" s="25"/>
      <c r="K293" s="25"/>
      <c r="L293" s="25"/>
      <c r="M293" s="25"/>
      <c r="N293" s="24"/>
      <c r="O293" s="25"/>
    </row>
    <row r="294" spans="1:15" x14ac:dyDescent="0.25">
      <c r="A294" s="19" t="s">
        <v>503</v>
      </c>
      <c r="B294" s="20" t="s">
        <v>195</v>
      </c>
      <c r="E294" s="23" t="s">
        <v>8</v>
      </c>
      <c r="F294" s="22" t="str">
        <f t="shared" si="11"/>
        <v/>
      </c>
      <c r="J294" s="25"/>
      <c r="K294" s="25"/>
      <c r="L294" s="25"/>
      <c r="M294" s="25"/>
      <c r="N294" s="24"/>
      <c r="O294" s="25"/>
    </row>
    <row r="295" spans="1:15" x14ac:dyDescent="0.25">
      <c r="A295" s="19" t="s">
        <v>504</v>
      </c>
      <c r="B295" s="20" t="s">
        <v>196</v>
      </c>
      <c r="E295" s="23" t="s">
        <v>8</v>
      </c>
      <c r="F295" s="22" t="str">
        <f t="shared" si="11"/>
        <v/>
      </c>
      <c r="J295" s="25"/>
      <c r="K295" s="25"/>
      <c r="L295" s="25"/>
      <c r="M295" s="25"/>
      <c r="N295" s="24"/>
      <c r="O295" s="25"/>
    </row>
    <row r="296" spans="1:15" ht="30" x14ac:dyDescent="0.25">
      <c r="A296" s="19" t="s">
        <v>527</v>
      </c>
      <c r="B296" s="20" t="s">
        <v>233</v>
      </c>
      <c r="C296" s="21" t="s">
        <v>29</v>
      </c>
      <c r="D296" s="22">
        <v>8</v>
      </c>
      <c r="E296" s="23">
        <v>100.46</v>
      </c>
      <c r="F296" s="22">
        <f t="shared" si="11"/>
        <v>100.46</v>
      </c>
      <c r="G296" s="22">
        <f>ROUND((D296*F296),2)</f>
        <v>803.68</v>
      </c>
      <c r="J296" s="25"/>
      <c r="K296" s="25"/>
      <c r="L296" s="25"/>
      <c r="M296" s="25"/>
      <c r="N296" s="24"/>
      <c r="O296" s="25"/>
    </row>
    <row r="297" spans="1:15" x14ac:dyDescent="0.25">
      <c r="E297" s="23" t="s">
        <v>330</v>
      </c>
      <c r="F297" s="22" t="str">
        <f t="shared" si="11"/>
        <v/>
      </c>
      <c r="J297" s="25"/>
      <c r="K297" s="25"/>
      <c r="L297" s="25"/>
      <c r="M297" s="25"/>
      <c r="N297" s="24"/>
      <c r="O297" s="25"/>
    </row>
    <row r="298" spans="1:15" x14ac:dyDescent="0.25">
      <c r="B298" s="20" t="s">
        <v>208</v>
      </c>
      <c r="E298" s="23" t="s">
        <v>330</v>
      </c>
      <c r="F298" s="22" t="str">
        <f t="shared" si="11"/>
        <v/>
      </c>
      <c r="G298" s="22">
        <f>SUM(G295:G296)</f>
        <v>803.68</v>
      </c>
      <c r="J298" s="25"/>
      <c r="K298" s="25"/>
      <c r="L298" s="25"/>
      <c r="M298" s="25"/>
      <c r="N298" s="24"/>
      <c r="O298" s="25"/>
    </row>
    <row r="299" spans="1:15" x14ac:dyDescent="0.25">
      <c r="E299" s="23" t="s">
        <v>330</v>
      </c>
      <c r="F299" s="22" t="str">
        <f t="shared" si="11"/>
        <v/>
      </c>
      <c r="J299" s="25"/>
      <c r="K299" s="25"/>
      <c r="L299" s="25"/>
      <c r="M299" s="25"/>
      <c r="N299" s="24"/>
      <c r="O299" s="25"/>
    </row>
    <row r="300" spans="1:15" x14ac:dyDescent="0.25">
      <c r="E300" s="23" t="s">
        <v>330</v>
      </c>
      <c r="F300" s="22" t="str">
        <f t="shared" si="11"/>
        <v/>
      </c>
      <c r="J300" s="25"/>
      <c r="K300" s="25"/>
      <c r="L300" s="25"/>
      <c r="M300" s="25"/>
      <c r="N300" s="24"/>
      <c r="O300" s="25"/>
    </row>
    <row r="301" spans="1:15" s="16" customFormat="1" x14ac:dyDescent="0.25">
      <c r="A301" s="14"/>
      <c r="B301" s="15" t="s">
        <v>209</v>
      </c>
      <c r="D301" s="17"/>
      <c r="E301" s="18" t="s">
        <v>330</v>
      </c>
      <c r="F301" s="22" t="str">
        <f t="shared" si="11"/>
        <v/>
      </c>
      <c r="G301" s="17">
        <f>G243+G250+G262+G270+G280+G286+G292+G298</f>
        <v>2451.37</v>
      </c>
      <c r="J301" s="26"/>
      <c r="K301" s="26"/>
      <c r="L301" s="26"/>
      <c r="M301" s="26"/>
      <c r="N301" s="27"/>
      <c r="O301" s="27"/>
    </row>
    <row r="302" spans="1:15" x14ac:dyDescent="0.25">
      <c r="E302" s="23" t="s">
        <v>330</v>
      </c>
      <c r="F302" s="22" t="str">
        <f t="shared" si="11"/>
        <v/>
      </c>
      <c r="J302" s="25"/>
      <c r="K302" s="25"/>
      <c r="L302" s="25"/>
      <c r="M302" s="25"/>
      <c r="N302" s="24"/>
      <c r="O302" s="25"/>
    </row>
    <row r="303" spans="1:15" s="16" customFormat="1" x14ac:dyDescent="0.25">
      <c r="A303" s="14" t="s">
        <v>234</v>
      </c>
      <c r="B303" s="15"/>
      <c r="D303" s="17"/>
      <c r="E303" s="18" t="s">
        <v>330</v>
      </c>
      <c r="F303" s="22" t="str">
        <f t="shared" si="11"/>
        <v/>
      </c>
      <c r="G303" s="17"/>
      <c r="J303" s="26"/>
      <c r="K303" s="26"/>
      <c r="L303" s="26"/>
      <c r="M303" s="26"/>
      <c r="N303" s="27"/>
      <c r="O303" s="26"/>
    </row>
    <row r="304" spans="1:15" x14ac:dyDescent="0.25">
      <c r="E304" s="23" t="s">
        <v>330</v>
      </c>
      <c r="F304" s="22" t="str">
        <f t="shared" si="11"/>
        <v/>
      </c>
      <c r="J304" s="25"/>
      <c r="K304" s="25"/>
      <c r="L304" s="25"/>
      <c r="M304" s="25"/>
      <c r="N304" s="24"/>
      <c r="O304" s="25"/>
    </row>
    <row r="305" spans="1:15" x14ac:dyDescent="0.25">
      <c r="A305" s="19" t="s">
        <v>528</v>
      </c>
      <c r="B305" s="20" t="s">
        <v>235</v>
      </c>
      <c r="E305" s="23" t="s">
        <v>8</v>
      </c>
      <c r="F305" s="22" t="str">
        <f t="shared" si="11"/>
        <v/>
      </c>
      <c r="J305" s="25"/>
      <c r="K305" s="25"/>
      <c r="L305" s="25"/>
      <c r="M305" s="25"/>
      <c r="N305" s="24"/>
      <c r="O305" s="25"/>
    </row>
    <row r="306" spans="1:15" x14ac:dyDescent="0.25">
      <c r="A306" s="19" t="s">
        <v>529</v>
      </c>
      <c r="B306" s="20" t="s">
        <v>236</v>
      </c>
      <c r="E306" s="23" t="s">
        <v>8</v>
      </c>
      <c r="F306" s="22" t="str">
        <f t="shared" si="11"/>
        <v/>
      </c>
      <c r="J306" s="25"/>
      <c r="K306" s="25"/>
      <c r="L306" s="25"/>
      <c r="M306" s="25"/>
      <c r="N306" s="24"/>
      <c r="O306" s="25"/>
    </row>
    <row r="307" spans="1:15" x14ac:dyDescent="0.25">
      <c r="A307" s="19" t="s">
        <v>530</v>
      </c>
      <c r="B307" s="20" t="s">
        <v>237</v>
      </c>
      <c r="C307" s="21" t="s">
        <v>13</v>
      </c>
      <c r="D307" s="22">
        <v>1</v>
      </c>
      <c r="E307" s="23">
        <v>1542.57</v>
      </c>
      <c r="F307" s="22">
        <f t="shared" si="11"/>
        <v>1542.57</v>
      </c>
      <c r="G307" s="22">
        <f>ROUND((D307*F307),2)</f>
        <v>1542.57</v>
      </c>
      <c r="J307" s="25"/>
      <c r="K307" s="25"/>
      <c r="L307" s="25"/>
      <c r="M307" s="25"/>
      <c r="N307" s="24"/>
      <c r="O307" s="25"/>
    </row>
    <row r="308" spans="1:15" x14ac:dyDescent="0.25">
      <c r="A308" s="19" t="s">
        <v>531</v>
      </c>
      <c r="B308" s="20" t="s">
        <v>238</v>
      </c>
      <c r="C308" s="21" t="s">
        <v>13</v>
      </c>
      <c r="D308" s="22">
        <v>1</v>
      </c>
      <c r="E308" s="23">
        <v>2539.08</v>
      </c>
      <c r="F308" s="22">
        <f t="shared" si="11"/>
        <v>2539.08</v>
      </c>
      <c r="G308" s="22">
        <f>ROUND((D308*F308),2)</f>
        <v>2539.08</v>
      </c>
      <c r="J308" s="25"/>
      <c r="K308" s="25"/>
      <c r="L308" s="25"/>
      <c r="M308" s="25"/>
      <c r="N308" s="24"/>
      <c r="O308" s="25"/>
    </row>
    <row r="309" spans="1:15" x14ac:dyDescent="0.25">
      <c r="E309" s="23" t="s">
        <v>330</v>
      </c>
      <c r="F309" s="22" t="str">
        <f t="shared" si="11"/>
        <v/>
      </c>
      <c r="J309" s="25"/>
      <c r="K309" s="25"/>
      <c r="L309" s="25"/>
      <c r="M309" s="25"/>
      <c r="N309" s="24"/>
      <c r="O309" s="25"/>
    </row>
    <row r="310" spans="1:15" x14ac:dyDescent="0.25">
      <c r="B310" s="20" t="s">
        <v>239</v>
      </c>
      <c r="E310" s="23" t="s">
        <v>330</v>
      </c>
      <c r="F310" s="22" t="str">
        <f t="shared" si="11"/>
        <v/>
      </c>
      <c r="G310" s="22">
        <f>SUM(G306:G308)</f>
        <v>4081.65</v>
      </c>
      <c r="J310" s="25"/>
      <c r="K310" s="25"/>
      <c r="L310" s="25"/>
      <c r="M310" s="25"/>
      <c r="N310" s="24"/>
      <c r="O310" s="25"/>
    </row>
    <row r="311" spans="1:15" x14ac:dyDescent="0.25">
      <c r="E311" s="23" t="s">
        <v>330</v>
      </c>
      <c r="F311" s="22" t="str">
        <f t="shared" si="11"/>
        <v/>
      </c>
      <c r="J311" s="25"/>
      <c r="K311" s="25"/>
      <c r="L311" s="25"/>
      <c r="M311" s="25"/>
      <c r="N311" s="24"/>
      <c r="O311" s="25"/>
    </row>
    <row r="312" spans="1:15" x14ac:dyDescent="0.25">
      <c r="A312" s="19" t="s">
        <v>532</v>
      </c>
      <c r="B312" s="20" t="s">
        <v>240</v>
      </c>
      <c r="E312" s="23" t="s">
        <v>8</v>
      </c>
      <c r="F312" s="22" t="str">
        <f t="shared" si="11"/>
        <v/>
      </c>
      <c r="J312" s="25"/>
      <c r="K312" s="25"/>
      <c r="L312" s="25"/>
      <c r="M312" s="25"/>
      <c r="N312" s="24"/>
      <c r="O312" s="25"/>
    </row>
    <row r="313" spans="1:15" x14ac:dyDescent="0.25">
      <c r="A313" s="19" t="s">
        <v>533</v>
      </c>
      <c r="B313" s="20" t="s">
        <v>241</v>
      </c>
      <c r="E313" s="23" t="s">
        <v>8</v>
      </c>
      <c r="F313" s="22" t="str">
        <f t="shared" si="11"/>
        <v/>
      </c>
      <c r="J313" s="25"/>
      <c r="K313" s="25"/>
      <c r="L313" s="25"/>
      <c r="M313" s="25"/>
      <c r="N313" s="24"/>
      <c r="O313" s="25"/>
    </row>
    <row r="314" spans="1:15" x14ac:dyDescent="0.25">
      <c r="A314" s="19" t="s">
        <v>534</v>
      </c>
      <c r="B314" s="20" t="s">
        <v>242</v>
      </c>
      <c r="C314" s="21" t="s">
        <v>11</v>
      </c>
      <c r="D314" s="22">
        <v>9723</v>
      </c>
      <c r="E314" s="23">
        <v>0.18</v>
      </c>
      <c r="F314" s="22">
        <f t="shared" si="11"/>
        <v>0.18</v>
      </c>
      <c r="G314" s="22">
        <f>ROUND((D314*F314),2)</f>
        <v>1750.14</v>
      </c>
      <c r="J314" s="25"/>
      <c r="K314" s="25"/>
      <c r="L314" s="25"/>
      <c r="M314" s="25"/>
      <c r="N314" s="24"/>
      <c r="O314" s="25"/>
    </row>
    <row r="315" spans="1:15" x14ac:dyDescent="0.25">
      <c r="A315" s="19" t="s">
        <v>535</v>
      </c>
      <c r="B315" s="20" t="s">
        <v>243</v>
      </c>
      <c r="E315" s="23" t="s">
        <v>8</v>
      </c>
      <c r="F315" s="22" t="str">
        <f t="shared" si="11"/>
        <v/>
      </c>
      <c r="J315" s="25"/>
      <c r="K315" s="25"/>
      <c r="L315" s="25"/>
      <c r="M315" s="25"/>
      <c r="N315" s="24"/>
      <c r="O315" s="25"/>
    </row>
    <row r="316" spans="1:15" x14ac:dyDescent="0.25">
      <c r="A316" s="19" t="s">
        <v>536</v>
      </c>
      <c r="B316" s="20" t="s">
        <v>244</v>
      </c>
      <c r="C316" s="21" t="s">
        <v>20</v>
      </c>
      <c r="D316" s="22">
        <v>8037</v>
      </c>
      <c r="E316" s="23">
        <v>4.97</v>
      </c>
      <c r="F316" s="22">
        <f t="shared" si="11"/>
        <v>4.97</v>
      </c>
      <c r="G316" s="22">
        <f>ROUND((D316*F316),2)</f>
        <v>39943.89</v>
      </c>
      <c r="J316" s="25"/>
      <c r="K316" s="25"/>
      <c r="L316" s="25"/>
      <c r="M316" s="25"/>
      <c r="N316" s="24"/>
      <c r="O316" s="25"/>
    </row>
    <row r="317" spans="1:15" x14ac:dyDescent="0.25">
      <c r="A317" s="19" t="s">
        <v>537</v>
      </c>
      <c r="B317" s="20" t="s">
        <v>245</v>
      </c>
      <c r="E317" s="23" t="s">
        <v>8</v>
      </c>
      <c r="F317" s="22" t="str">
        <f t="shared" si="11"/>
        <v/>
      </c>
      <c r="J317" s="25"/>
      <c r="K317" s="25"/>
      <c r="L317" s="25"/>
      <c r="M317" s="25"/>
      <c r="N317" s="24"/>
      <c r="O317" s="25"/>
    </row>
    <row r="318" spans="1:15" x14ac:dyDescent="0.25">
      <c r="A318" s="19" t="s">
        <v>538</v>
      </c>
      <c r="B318" s="20" t="s">
        <v>246</v>
      </c>
      <c r="C318" s="21" t="s">
        <v>20</v>
      </c>
      <c r="D318" s="22">
        <v>509</v>
      </c>
      <c r="E318" s="23">
        <v>4.72</v>
      </c>
      <c r="F318" s="22">
        <f t="shared" si="11"/>
        <v>4.72</v>
      </c>
      <c r="G318" s="22">
        <f>ROUND((D318*F318),2)</f>
        <v>2402.48</v>
      </c>
      <c r="J318" s="25"/>
      <c r="K318" s="25"/>
      <c r="L318" s="25"/>
      <c r="M318" s="25"/>
      <c r="N318" s="24"/>
      <c r="O318" s="25"/>
    </row>
    <row r="319" spans="1:15" x14ac:dyDescent="0.25">
      <c r="A319" s="19" t="s">
        <v>539</v>
      </c>
      <c r="B319" s="20" t="s">
        <v>247</v>
      </c>
      <c r="E319" s="23" t="s">
        <v>8</v>
      </c>
      <c r="F319" s="22" t="str">
        <f t="shared" si="11"/>
        <v/>
      </c>
      <c r="J319" s="25"/>
      <c r="K319" s="25"/>
      <c r="L319" s="25"/>
      <c r="M319" s="25"/>
      <c r="N319" s="24"/>
      <c r="O319" s="25"/>
    </row>
    <row r="320" spans="1:15" x14ac:dyDescent="0.25">
      <c r="A320" s="19" t="s">
        <v>540</v>
      </c>
      <c r="B320" s="20" t="s">
        <v>248</v>
      </c>
      <c r="C320" s="21" t="s">
        <v>20</v>
      </c>
      <c r="D320" s="22">
        <v>9588</v>
      </c>
      <c r="E320" s="23">
        <v>4.83</v>
      </c>
      <c r="F320" s="22">
        <f t="shared" si="11"/>
        <v>4.83</v>
      </c>
      <c r="G320" s="22">
        <f>ROUND((D320*F320),2)</f>
        <v>46310.04</v>
      </c>
      <c r="J320" s="25"/>
      <c r="K320" s="25"/>
      <c r="L320" s="25"/>
      <c r="M320" s="25"/>
      <c r="N320" s="24"/>
      <c r="O320" s="25"/>
    </row>
    <row r="321" spans="1:15" x14ac:dyDescent="0.25">
      <c r="E321" s="23" t="s">
        <v>330</v>
      </c>
      <c r="F321" s="22" t="str">
        <f t="shared" si="11"/>
        <v/>
      </c>
      <c r="J321" s="25"/>
      <c r="K321" s="25"/>
      <c r="L321" s="25"/>
      <c r="M321" s="25"/>
      <c r="N321" s="24"/>
      <c r="O321" s="25"/>
    </row>
    <row r="322" spans="1:15" x14ac:dyDescent="0.25">
      <c r="B322" s="20" t="s">
        <v>249</v>
      </c>
      <c r="E322" s="23" t="s">
        <v>330</v>
      </c>
      <c r="F322" s="22" t="str">
        <f t="shared" si="11"/>
        <v/>
      </c>
      <c r="G322" s="22">
        <f>SUM(G313:G320)</f>
        <v>90406.55</v>
      </c>
      <c r="J322" s="25"/>
      <c r="K322" s="25"/>
      <c r="L322" s="25"/>
      <c r="M322" s="25"/>
      <c r="N322" s="24"/>
      <c r="O322" s="25"/>
    </row>
    <row r="323" spans="1:15" x14ac:dyDescent="0.25">
      <c r="E323" s="23" t="s">
        <v>330</v>
      </c>
      <c r="F323" s="22" t="str">
        <f t="shared" si="11"/>
        <v/>
      </c>
      <c r="J323" s="25"/>
      <c r="K323" s="25"/>
      <c r="L323" s="25"/>
      <c r="M323" s="25"/>
      <c r="N323" s="24"/>
      <c r="O323" s="25"/>
    </row>
    <row r="324" spans="1:15" x14ac:dyDescent="0.25">
      <c r="A324" s="19" t="s">
        <v>541</v>
      </c>
      <c r="B324" s="20" t="s">
        <v>250</v>
      </c>
      <c r="E324" s="23" t="s">
        <v>8</v>
      </c>
      <c r="F324" s="22" t="str">
        <f t="shared" si="11"/>
        <v/>
      </c>
      <c r="J324" s="25"/>
      <c r="K324" s="25"/>
      <c r="L324" s="25"/>
      <c r="M324" s="25"/>
      <c r="N324" s="24"/>
      <c r="O324" s="25"/>
    </row>
    <row r="325" spans="1:15" x14ac:dyDescent="0.25">
      <c r="A325" s="19" t="s">
        <v>542</v>
      </c>
      <c r="B325" s="20" t="s">
        <v>251</v>
      </c>
      <c r="E325" s="23" t="s">
        <v>8</v>
      </c>
      <c r="F325" s="22" t="str">
        <f t="shared" si="11"/>
        <v/>
      </c>
      <c r="J325" s="25"/>
      <c r="K325" s="25"/>
      <c r="L325" s="25"/>
      <c r="M325" s="25"/>
      <c r="N325" s="24"/>
      <c r="O325" s="25"/>
    </row>
    <row r="326" spans="1:15" x14ac:dyDescent="0.25">
      <c r="A326" s="19" t="s">
        <v>543</v>
      </c>
      <c r="B326" s="20" t="s">
        <v>252</v>
      </c>
      <c r="C326" s="21" t="s">
        <v>29</v>
      </c>
      <c r="D326" s="22">
        <v>56</v>
      </c>
      <c r="E326" s="23">
        <v>142.66</v>
      </c>
      <c r="F326" s="22">
        <f t="shared" si="11"/>
        <v>142.66</v>
      </c>
      <c r="G326" s="22">
        <f>ROUND((D326*F326),2)</f>
        <v>7988.96</v>
      </c>
      <c r="J326" s="25"/>
      <c r="K326" s="25"/>
      <c r="L326" s="25"/>
      <c r="M326" s="25"/>
      <c r="N326" s="24"/>
      <c r="O326" s="25"/>
    </row>
    <row r="327" spans="1:15" x14ac:dyDescent="0.25">
      <c r="A327" s="19" t="s">
        <v>544</v>
      </c>
      <c r="B327" s="20" t="s">
        <v>253</v>
      </c>
      <c r="C327" s="21" t="s">
        <v>29</v>
      </c>
      <c r="D327" s="22">
        <v>42</v>
      </c>
      <c r="E327" s="23">
        <v>287.37</v>
      </c>
      <c r="F327" s="22">
        <f t="shared" si="11"/>
        <v>287.37</v>
      </c>
      <c r="G327" s="22">
        <f>ROUND((D327*F327),2)</f>
        <v>12069.54</v>
      </c>
      <c r="J327" s="25"/>
      <c r="K327" s="25"/>
      <c r="L327" s="25"/>
      <c r="M327" s="25"/>
      <c r="N327" s="24"/>
      <c r="O327" s="25"/>
    </row>
    <row r="328" spans="1:15" x14ac:dyDescent="0.25">
      <c r="A328" s="19" t="s">
        <v>545</v>
      </c>
      <c r="B328" s="20" t="s">
        <v>254</v>
      </c>
      <c r="C328" s="21" t="s">
        <v>29</v>
      </c>
      <c r="D328" s="22">
        <v>14</v>
      </c>
      <c r="E328" s="23">
        <v>678.27</v>
      </c>
      <c r="F328" s="22">
        <f t="shared" si="11"/>
        <v>678.27</v>
      </c>
      <c r="G328" s="22">
        <f>ROUND((D328*F328),2)</f>
        <v>9495.7800000000007</v>
      </c>
      <c r="J328" s="25"/>
      <c r="K328" s="25"/>
      <c r="L328" s="25"/>
      <c r="M328" s="25"/>
      <c r="N328" s="24"/>
      <c r="O328" s="25"/>
    </row>
    <row r="329" spans="1:15" x14ac:dyDescent="0.25">
      <c r="E329" s="23" t="s">
        <v>330</v>
      </c>
      <c r="F329" s="22" t="str">
        <f t="shared" ref="F329:F392" si="12">IF(AND(E329&lt;&gt;0,E329&lt;&gt;"",E329&lt;&gt;" "),ROUND(E329*(1-$G$2),2),"")</f>
        <v/>
      </c>
      <c r="J329" s="25"/>
      <c r="K329" s="25"/>
      <c r="L329" s="25"/>
      <c r="M329" s="25"/>
      <c r="N329" s="24"/>
      <c r="O329" s="25"/>
    </row>
    <row r="330" spans="1:15" x14ac:dyDescent="0.25">
      <c r="B330" s="20" t="s">
        <v>255</v>
      </c>
      <c r="E330" s="23" t="s">
        <v>330</v>
      </c>
      <c r="F330" s="22" t="str">
        <f t="shared" si="12"/>
        <v/>
      </c>
      <c r="G330" s="22">
        <f>SUM(G325:G328)</f>
        <v>29554.28</v>
      </c>
      <c r="J330" s="25"/>
      <c r="K330" s="25"/>
      <c r="L330" s="25"/>
      <c r="M330" s="25"/>
      <c r="N330" s="24"/>
      <c r="O330" s="25"/>
    </row>
    <row r="331" spans="1:15" x14ac:dyDescent="0.25">
      <c r="E331" s="23" t="s">
        <v>330</v>
      </c>
      <c r="F331" s="22" t="str">
        <f t="shared" si="12"/>
        <v/>
      </c>
      <c r="J331" s="25"/>
      <c r="K331" s="25"/>
      <c r="L331" s="25"/>
      <c r="M331" s="25"/>
      <c r="N331" s="24"/>
      <c r="O331" s="25"/>
    </row>
    <row r="332" spans="1:15" x14ac:dyDescent="0.25">
      <c r="A332" s="19" t="s">
        <v>546</v>
      </c>
      <c r="B332" s="20" t="s">
        <v>256</v>
      </c>
      <c r="E332" s="23" t="s">
        <v>8</v>
      </c>
      <c r="F332" s="22" t="str">
        <f t="shared" si="12"/>
        <v/>
      </c>
      <c r="J332" s="25"/>
      <c r="K332" s="25"/>
      <c r="L332" s="25"/>
      <c r="M332" s="25"/>
      <c r="N332" s="24"/>
      <c r="O332" s="25"/>
    </row>
    <row r="333" spans="1:15" x14ac:dyDescent="0.25">
      <c r="A333" s="19" t="s">
        <v>547</v>
      </c>
      <c r="B333" s="20" t="s">
        <v>257</v>
      </c>
      <c r="E333" s="23" t="s">
        <v>8</v>
      </c>
      <c r="F333" s="22" t="str">
        <f t="shared" si="12"/>
        <v/>
      </c>
      <c r="J333" s="25"/>
      <c r="K333" s="25"/>
      <c r="L333" s="25"/>
      <c r="M333" s="25"/>
      <c r="N333" s="24"/>
      <c r="O333" s="25"/>
    </row>
    <row r="334" spans="1:15" ht="30" x14ac:dyDescent="0.25">
      <c r="A334" s="19" t="s">
        <v>548</v>
      </c>
      <c r="B334" s="20" t="s">
        <v>258</v>
      </c>
      <c r="C334" s="21" t="s">
        <v>11</v>
      </c>
      <c r="D334" s="22">
        <v>724</v>
      </c>
      <c r="E334" s="23">
        <v>56.89</v>
      </c>
      <c r="F334" s="22">
        <f t="shared" si="12"/>
        <v>56.89</v>
      </c>
      <c r="G334" s="22">
        <f>ROUND((D334*F334),2)</f>
        <v>41188.36</v>
      </c>
      <c r="J334" s="25"/>
      <c r="K334" s="25"/>
      <c r="L334" s="25"/>
      <c r="M334" s="25"/>
      <c r="N334" s="24"/>
      <c r="O334" s="25"/>
    </row>
    <row r="335" spans="1:15" x14ac:dyDescent="0.25">
      <c r="A335" s="19" t="s">
        <v>549</v>
      </c>
      <c r="B335" s="20" t="s">
        <v>259</v>
      </c>
      <c r="C335" s="21" t="s">
        <v>11</v>
      </c>
      <c r="D335" s="22">
        <v>14</v>
      </c>
      <c r="E335" s="23">
        <v>122.19</v>
      </c>
      <c r="F335" s="22">
        <f t="shared" si="12"/>
        <v>122.19</v>
      </c>
      <c r="G335" s="22">
        <f>ROUND((D335*F335),2)</f>
        <v>1710.66</v>
      </c>
      <c r="J335" s="25"/>
      <c r="K335" s="25"/>
      <c r="L335" s="25"/>
      <c r="M335" s="25"/>
      <c r="N335" s="24"/>
      <c r="O335" s="25"/>
    </row>
    <row r="336" spans="1:15" x14ac:dyDescent="0.25">
      <c r="A336" s="19" t="s">
        <v>550</v>
      </c>
      <c r="B336" s="20" t="s">
        <v>260</v>
      </c>
      <c r="E336" s="23" t="s">
        <v>8</v>
      </c>
      <c r="F336" s="22" t="str">
        <f t="shared" si="12"/>
        <v/>
      </c>
      <c r="J336" s="25"/>
      <c r="K336" s="25"/>
      <c r="L336" s="25"/>
      <c r="M336" s="25"/>
      <c r="N336" s="24"/>
      <c r="O336" s="25"/>
    </row>
    <row r="337" spans="1:15" x14ac:dyDescent="0.25">
      <c r="A337" s="19" t="s">
        <v>551</v>
      </c>
      <c r="B337" s="20" t="s">
        <v>261</v>
      </c>
      <c r="C337" s="21" t="s">
        <v>29</v>
      </c>
      <c r="D337" s="22">
        <v>71</v>
      </c>
      <c r="E337" s="23">
        <v>285.27999999999997</v>
      </c>
      <c r="F337" s="22">
        <f t="shared" si="12"/>
        <v>285.27999999999997</v>
      </c>
      <c r="G337" s="22">
        <f>ROUND((D337*F337),2)</f>
        <v>20254.88</v>
      </c>
      <c r="J337" s="25"/>
      <c r="K337" s="25"/>
      <c r="L337" s="25"/>
      <c r="M337" s="25"/>
      <c r="N337" s="24"/>
      <c r="O337" s="25"/>
    </row>
    <row r="338" spans="1:15" x14ac:dyDescent="0.25">
      <c r="A338" s="19" t="s">
        <v>552</v>
      </c>
      <c r="B338" s="20" t="s">
        <v>262</v>
      </c>
      <c r="E338" s="23" t="s">
        <v>8</v>
      </c>
      <c r="F338" s="22" t="str">
        <f t="shared" si="12"/>
        <v/>
      </c>
      <c r="J338" s="25"/>
      <c r="K338" s="25"/>
      <c r="L338" s="25"/>
      <c r="M338" s="25"/>
      <c r="N338" s="24"/>
      <c r="O338" s="25"/>
    </row>
    <row r="339" spans="1:15" x14ac:dyDescent="0.25">
      <c r="A339" s="19" t="s">
        <v>553</v>
      </c>
      <c r="B339" s="20" t="s">
        <v>263</v>
      </c>
      <c r="C339" s="21" t="s">
        <v>11</v>
      </c>
      <c r="D339" s="22">
        <v>4698</v>
      </c>
      <c r="E339" s="23">
        <v>12.44</v>
      </c>
      <c r="F339" s="22">
        <f t="shared" si="12"/>
        <v>12.44</v>
      </c>
      <c r="G339" s="22">
        <f>ROUND((D339*F339),2)</f>
        <v>58443.12</v>
      </c>
      <c r="J339" s="25"/>
      <c r="K339" s="25"/>
      <c r="L339" s="25"/>
      <c r="M339" s="25"/>
      <c r="N339" s="24"/>
      <c r="O339" s="25"/>
    </row>
    <row r="340" spans="1:15" x14ac:dyDescent="0.25">
      <c r="A340" s="19" t="s">
        <v>554</v>
      </c>
      <c r="B340" s="20" t="s">
        <v>264</v>
      </c>
      <c r="E340" s="23" t="s">
        <v>8</v>
      </c>
      <c r="F340" s="22" t="str">
        <f t="shared" si="12"/>
        <v/>
      </c>
      <c r="J340" s="25"/>
      <c r="K340" s="25"/>
      <c r="L340" s="25"/>
      <c r="M340" s="25"/>
      <c r="N340" s="24"/>
      <c r="O340" s="25"/>
    </row>
    <row r="341" spans="1:15" x14ac:dyDescent="0.25">
      <c r="A341" s="19" t="s">
        <v>555</v>
      </c>
      <c r="B341" s="20" t="s">
        <v>265</v>
      </c>
      <c r="C341" s="21" t="s">
        <v>13</v>
      </c>
      <c r="D341" s="22">
        <v>40</v>
      </c>
      <c r="E341" s="23">
        <v>110.2</v>
      </c>
      <c r="F341" s="22">
        <f t="shared" si="12"/>
        <v>110.2</v>
      </c>
      <c r="G341" s="22">
        <f>ROUND((D341*F341),2)</f>
        <v>4408</v>
      </c>
      <c r="J341" s="25"/>
      <c r="K341" s="25"/>
      <c r="L341" s="25"/>
      <c r="M341" s="25"/>
      <c r="N341" s="24"/>
      <c r="O341" s="25"/>
    </row>
    <row r="342" spans="1:15" x14ac:dyDescent="0.25">
      <c r="A342" s="19" t="s">
        <v>556</v>
      </c>
      <c r="B342" s="20" t="s">
        <v>266</v>
      </c>
      <c r="E342" s="23" t="s">
        <v>8</v>
      </c>
      <c r="F342" s="22" t="str">
        <f t="shared" si="12"/>
        <v/>
      </c>
      <c r="J342" s="25"/>
      <c r="K342" s="25"/>
      <c r="L342" s="25"/>
      <c r="M342" s="25"/>
      <c r="N342" s="24"/>
      <c r="O342" s="25"/>
    </row>
    <row r="343" spans="1:15" x14ac:dyDescent="0.25">
      <c r="A343" s="19" t="s">
        <v>557</v>
      </c>
      <c r="B343" s="20" t="s">
        <v>267</v>
      </c>
      <c r="C343" s="21" t="s">
        <v>13</v>
      </c>
      <c r="D343" s="22">
        <v>1</v>
      </c>
      <c r="E343" s="23">
        <v>432.18</v>
      </c>
      <c r="F343" s="22">
        <f t="shared" si="12"/>
        <v>432.18</v>
      </c>
      <c r="G343" s="22">
        <f>ROUND((D343*F343),2)</f>
        <v>432.18</v>
      </c>
      <c r="J343" s="25"/>
      <c r="K343" s="25"/>
      <c r="L343" s="25"/>
      <c r="M343" s="25"/>
      <c r="N343" s="24"/>
      <c r="O343" s="25"/>
    </row>
    <row r="344" spans="1:15" x14ac:dyDescent="0.25">
      <c r="A344" s="19" t="s">
        <v>558</v>
      </c>
      <c r="B344" s="20" t="s">
        <v>268</v>
      </c>
      <c r="C344" s="21" t="s">
        <v>13</v>
      </c>
      <c r="D344" s="22">
        <v>1</v>
      </c>
      <c r="E344" s="23">
        <v>892.64</v>
      </c>
      <c r="F344" s="22">
        <f t="shared" si="12"/>
        <v>892.64</v>
      </c>
      <c r="G344" s="22">
        <f>ROUND((D344*F344),2)</f>
        <v>892.64</v>
      </c>
      <c r="J344" s="25"/>
      <c r="K344" s="25"/>
      <c r="L344" s="25"/>
      <c r="M344" s="25"/>
      <c r="N344" s="24"/>
      <c r="O344" s="25"/>
    </row>
    <row r="345" spans="1:15" x14ac:dyDescent="0.25">
      <c r="E345" s="23" t="s">
        <v>330</v>
      </c>
      <c r="F345" s="22" t="str">
        <f t="shared" si="12"/>
        <v/>
      </c>
      <c r="J345" s="25"/>
      <c r="K345" s="25"/>
      <c r="L345" s="25"/>
      <c r="M345" s="25"/>
      <c r="N345" s="24"/>
      <c r="O345" s="25"/>
    </row>
    <row r="346" spans="1:15" x14ac:dyDescent="0.25">
      <c r="B346" s="20" t="s">
        <v>269</v>
      </c>
      <c r="E346" s="23" t="s">
        <v>330</v>
      </c>
      <c r="F346" s="22" t="str">
        <f t="shared" si="12"/>
        <v/>
      </c>
      <c r="G346" s="22">
        <f>SUM(G333:G344)</f>
        <v>127329.84</v>
      </c>
      <c r="J346" s="25"/>
      <c r="K346" s="25"/>
      <c r="L346" s="25"/>
      <c r="M346" s="25"/>
      <c r="N346" s="24"/>
      <c r="O346" s="25"/>
    </row>
    <row r="347" spans="1:15" x14ac:dyDescent="0.25">
      <c r="E347" s="23" t="s">
        <v>330</v>
      </c>
      <c r="F347" s="22" t="str">
        <f t="shared" si="12"/>
        <v/>
      </c>
      <c r="J347" s="25"/>
      <c r="K347" s="25"/>
      <c r="L347" s="25"/>
      <c r="M347" s="25"/>
      <c r="N347" s="24"/>
      <c r="O347" s="25"/>
    </row>
    <row r="348" spans="1:15" x14ac:dyDescent="0.25">
      <c r="A348" s="19" t="s">
        <v>559</v>
      </c>
      <c r="B348" s="20" t="s">
        <v>270</v>
      </c>
      <c r="E348" s="23" t="s">
        <v>8</v>
      </c>
      <c r="F348" s="22" t="str">
        <f t="shared" si="12"/>
        <v/>
      </c>
      <c r="J348" s="25"/>
      <c r="K348" s="25"/>
      <c r="L348" s="25"/>
      <c r="M348" s="25"/>
      <c r="N348" s="24"/>
      <c r="O348" s="25"/>
    </row>
    <row r="349" spans="1:15" x14ac:dyDescent="0.25">
      <c r="A349" s="19" t="s">
        <v>560</v>
      </c>
      <c r="B349" s="20" t="s">
        <v>271</v>
      </c>
      <c r="C349" s="21" t="s">
        <v>11</v>
      </c>
      <c r="D349" s="22">
        <v>724</v>
      </c>
      <c r="E349" s="23">
        <v>1.42</v>
      </c>
      <c r="F349" s="22">
        <f t="shared" si="12"/>
        <v>1.42</v>
      </c>
      <c r="G349" s="22">
        <f>ROUND((D349*F349),2)</f>
        <v>1028.08</v>
      </c>
      <c r="J349" s="25"/>
      <c r="K349" s="25"/>
      <c r="L349" s="25"/>
      <c r="M349" s="25"/>
      <c r="N349" s="24"/>
      <c r="O349" s="25"/>
    </row>
    <row r="350" spans="1:15" x14ac:dyDescent="0.25">
      <c r="E350" s="23" t="s">
        <v>330</v>
      </c>
      <c r="F350" s="22" t="str">
        <f t="shared" si="12"/>
        <v/>
      </c>
      <c r="J350" s="25"/>
      <c r="K350" s="25"/>
      <c r="L350" s="25"/>
      <c r="M350" s="25"/>
      <c r="N350" s="24"/>
      <c r="O350" s="25"/>
    </row>
    <row r="351" spans="1:15" x14ac:dyDescent="0.25">
      <c r="B351" s="20" t="s">
        <v>272</v>
      </c>
      <c r="E351" s="23" t="s">
        <v>330</v>
      </c>
      <c r="F351" s="22" t="str">
        <f t="shared" si="12"/>
        <v/>
      </c>
      <c r="G351" s="22">
        <f>SUM(G348:G349)</f>
        <v>1028.08</v>
      </c>
      <c r="J351" s="25"/>
      <c r="K351" s="25"/>
      <c r="L351" s="25"/>
      <c r="M351" s="25"/>
      <c r="N351" s="24"/>
      <c r="O351" s="25"/>
    </row>
    <row r="352" spans="1:15" x14ac:dyDescent="0.25">
      <c r="E352" s="23" t="s">
        <v>330</v>
      </c>
      <c r="F352" s="22" t="str">
        <f t="shared" si="12"/>
        <v/>
      </c>
      <c r="J352" s="25"/>
      <c r="K352" s="25"/>
      <c r="L352" s="25"/>
      <c r="M352" s="25"/>
      <c r="N352" s="24"/>
      <c r="O352" s="25"/>
    </row>
    <row r="353" spans="1:15" x14ac:dyDescent="0.25">
      <c r="E353" s="23" t="s">
        <v>330</v>
      </c>
      <c r="F353" s="22" t="str">
        <f t="shared" si="12"/>
        <v/>
      </c>
      <c r="J353" s="25"/>
      <c r="K353" s="25"/>
      <c r="L353" s="25"/>
      <c r="M353" s="25"/>
      <c r="N353" s="24"/>
      <c r="O353" s="25"/>
    </row>
    <row r="354" spans="1:15" s="16" customFormat="1" x14ac:dyDescent="0.25">
      <c r="A354" s="14"/>
      <c r="B354" s="15" t="s">
        <v>209</v>
      </c>
      <c r="D354" s="17"/>
      <c r="E354" s="18" t="s">
        <v>330</v>
      </c>
      <c r="F354" s="22" t="str">
        <f t="shared" si="12"/>
        <v/>
      </c>
      <c r="G354" s="17">
        <f>G310+G322+G330+G346+G351</f>
        <v>252400.4</v>
      </c>
      <c r="J354" s="26"/>
      <c r="K354" s="26"/>
      <c r="L354" s="26"/>
      <c r="M354" s="26"/>
      <c r="N354" s="27"/>
      <c r="O354" s="27"/>
    </row>
    <row r="355" spans="1:15" s="16" customFormat="1" x14ac:dyDescent="0.25">
      <c r="A355" s="14"/>
      <c r="B355" s="15"/>
      <c r="D355" s="17"/>
      <c r="E355" s="18" t="s">
        <v>330</v>
      </c>
      <c r="F355" s="22" t="str">
        <f t="shared" si="12"/>
        <v/>
      </c>
      <c r="G355" s="17"/>
      <c r="J355" s="26"/>
      <c r="K355" s="26"/>
      <c r="L355" s="26"/>
      <c r="M355" s="26"/>
      <c r="N355" s="27"/>
      <c r="O355" s="26"/>
    </row>
    <row r="356" spans="1:15" s="16" customFormat="1" x14ac:dyDescent="0.25">
      <c r="A356" s="14" t="s">
        <v>273</v>
      </c>
      <c r="B356" s="15"/>
      <c r="D356" s="17"/>
      <c r="E356" s="18" t="s">
        <v>330</v>
      </c>
      <c r="F356" s="22" t="str">
        <f t="shared" si="12"/>
        <v/>
      </c>
      <c r="G356" s="17"/>
      <c r="J356" s="26"/>
      <c r="K356" s="26"/>
      <c r="L356" s="26"/>
      <c r="M356" s="26"/>
      <c r="N356" s="27"/>
      <c r="O356" s="26"/>
    </row>
    <row r="357" spans="1:15" x14ac:dyDescent="0.25">
      <c r="E357" s="23" t="s">
        <v>330</v>
      </c>
      <c r="F357" s="22" t="str">
        <f t="shared" si="12"/>
        <v/>
      </c>
      <c r="J357" s="25"/>
      <c r="K357" s="25"/>
      <c r="L357" s="25"/>
      <c r="M357" s="25"/>
      <c r="N357" s="24"/>
      <c r="O357" s="25"/>
    </row>
    <row r="358" spans="1:15" x14ac:dyDescent="0.25">
      <c r="A358" s="19" t="s">
        <v>354</v>
      </c>
      <c r="B358" s="20" t="s">
        <v>38</v>
      </c>
      <c r="E358" s="23" t="s">
        <v>8</v>
      </c>
      <c r="F358" s="22" t="str">
        <f t="shared" si="12"/>
        <v/>
      </c>
      <c r="J358" s="25"/>
      <c r="K358" s="25"/>
      <c r="L358" s="25"/>
      <c r="M358" s="25"/>
      <c r="N358" s="24"/>
      <c r="O358" s="25"/>
    </row>
    <row r="359" spans="1:15" x14ac:dyDescent="0.25">
      <c r="A359" s="19" t="s">
        <v>561</v>
      </c>
      <c r="B359" s="20" t="s">
        <v>274</v>
      </c>
      <c r="E359" s="23" t="s">
        <v>8</v>
      </c>
      <c r="F359" s="22" t="str">
        <f t="shared" si="12"/>
        <v/>
      </c>
      <c r="J359" s="25"/>
      <c r="K359" s="25"/>
      <c r="L359" s="25"/>
      <c r="M359" s="25"/>
      <c r="N359" s="24"/>
      <c r="O359" s="25"/>
    </row>
    <row r="360" spans="1:15" x14ac:dyDescent="0.25">
      <c r="A360" s="19" t="s">
        <v>562</v>
      </c>
      <c r="B360" s="20" t="s">
        <v>275</v>
      </c>
      <c r="C360" s="21" t="s">
        <v>11</v>
      </c>
      <c r="D360" s="22">
        <v>148.49</v>
      </c>
      <c r="E360" s="23">
        <v>71.72</v>
      </c>
      <c r="F360" s="22">
        <f t="shared" si="12"/>
        <v>71.72</v>
      </c>
      <c r="G360" s="22">
        <f>ROUND((D360*F360),2)</f>
        <v>10649.7</v>
      </c>
      <c r="J360" s="25"/>
      <c r="K360" s="25"/>
      <c r="L360" s="25"/>
      <c r="M360" s="25"/>
      <c r="N360" s="24"/>
      <c r="O360" s="25"/>
    </row>
    <row r="361" spans="1:15" x14ac:dyDescent="0.25">
      <c r="E361" s="23" t="s">
        <v>330</v>
      </c>
      <c r="F361" s="22" t="str">
        <f t="shared" si="12"/>
        <v/>
      </c>
      <c r="J361" s="25"/>
      <c r="K361" s="25"/>
      <c r="L361" s="25"/>
      <c r="M361" s="25"/>
      <c r="N361" s="24"/>
      <c r="O361" s="25"/>
    </row>
    <row r="362" spans="1:15" x14ac:dyDescent="0.25">
      <c r="B362" s="20" t="s">
        <v>48</v>
      </c>
      <c r="E362" s="23" t="s">
        <v>330</v>
      </c>
      <c r="F362" s="22" t="str">
        <f t="shared" si="12"/>
        <v/>
      </c>
      <c r="G362" s="22">
        <f>SUM(G359:G360)</f>
        <v>10649.7</v>
      </c>
      <c r="J362" s="25"/>
      <c r="K362" s="25"/>
      <c r="L362" s="25"/>
      <c r="M362" s="25"/>
      <c r="N362" s="24"/>
      <c r="O362" s="25"/>
    </row>
    <row r="363" spans="1:15" x14ac:dyDescent="0.25">
      <c r="E363" s="23" t="s">
        <v>330</v>
      </c>
      <c r="F363" s="22" t="str">
        <f t="shared" si="12"/>
        <v/>
      </c>
      <c r="J363" s="25"/>
      <c r="K363" s="25"/>
      <c r="L363" s="25"/>
      <c r="M363" s="25"/>
      <c r="N363" s="24"/>
      <c r="O363" s="25"/>
    </row>
    <row r="364" spans="1:15" x14ac:dyDescent="0.25">
      <c r="A364" s="19" t="s">
        <v>364</v>
      </c>
      <c r="B364" s="20" t="s">
        <v>276</v>
      </c>
      <c r="E364" s="23" t="s">
        <v>8</v>
      </c>
      <c r="F364" s="22" t="str">
        <f t="shared" si="12"/>
        <v/>
      </c>
      <c r="J364" s="25"/>
      <c r="K364" s="25"/>
      <c r="L364" s="25"/>
      <c r="M364" s="25"/>
      <c r="N364" s="24"/>
      <c r="O364" s="25"/>
    </row>
    <row r="365" spans="1:15" x14ac:dyDescent="0.25">
      <c r="A365" s="19" t="s">
        <v>563</v>
      </c>
      <c r="B365" s="20" t="s">
        <v>277</v>
      </c>
      <c r="E365" s="23" t="s">
        <v>8</v>
      </c>
      <c r="F365" s="22" t="str">
        <f t="shared" si="12"/>
        <v/>
      </c>
      <c r="J365" s="25"/>
      <c r="K365" s="25"/>
      <c r="L365" s="25"/>
      <c r="M365" s="25"/>
      <c r="N365" s="24"/>
      <c r="O365" s="25"/>
    </row>
    <row r="366" spans="1:15" x14ac:dyDescent="0.25">
      <c r="A366" s="19" t="s">
        <v>564</v>
      </c>
      <c r="B366" s="20" t="s">
        <v>278</v>
      </c>
      <c r="C366" s="21" t="s">
        <v>11</v>
      </c>
      <c r="D366" s="22">
        <v>116.82</v>
      </c>
      <c r="E366" s="23">
        <v>47.18</v>
      </c>
      <c r="F366" s="22">
        <f t="shared" si="12"/>
        <v>47.18</v>
      </c>
      <c r="G366" s="22">
        <f>ROUND((D366*F366),2)</f>
        <v>5511.57</v>
      </c>
      <c r="J366" s="25"/>
      <c r="K366" s="25"/>
      <c r="L366" s="25"/>
      <c r="M366" s="25"/>
      <c r="N366" s="24"/>
      <c r="O366" s="25"/>
    </row>
    <row r="367" spans="1:15" x14ac:dyDescent="0.25">
      <c r="A367" s="19" t="s">
        <v>565</v>
      </c>
      <c r="B367" s="20" t="s">
        <v>279</v>
      </c>
      <c r="E367" s="23" t="s">
        <v>8</v>
      </c>
      <c r="F367" s="22" t="str">
        <f t="shared" si="12"/>
        <v/>
      </c>
      <c r="J367" s="25"/>
      <c r="K367" s="25"/>
      <c r="L367" s="25"/>
      <c r="M367" s="25"/>
      <c r="N367" s="24"/>
      <c r="O367" s="25"/>
    </row>
    <row r="368" spans="1:15" x14ac:dyDescent="0.25">
      <c r="A368" s="19" t="s">
        <v>566</v>
      </c>
      <c r="B368" s="20" t="s">
        <v>280</v>
      </c>
      <c r="C368" s="21" t="s">
        <v>13</v>
      </c>
      <c r="D368" s="22">
        <v>56</v>
      </c>
      <c r="E368" s="23">
        <v>38.72</v>
      </c>
      <c r="F368" s="22">
        <f t="shared" si="12"/>
        <v>38.72</v>
      </c>
      <c r="G368" s="22">
        <f>ROUND((D368*F368),2)</f>
        <v>2168.3200000000002</v>
      </c>
      <c r="J368" s="25"/>
      <c r="K368" s="25"/>
      <c r="L368" s="25"/>
      <c r="M368" s="25"/>
      <c r="N368" s="24"/>
      <c r="O368" s="25"/>
    </row>
    <row r="369" spans="1:15" x14ac:dyDescent="0.25">
      <c r="E369" s="23" t="s">
        <v>330</v>
      </c>
      <c r="F369" s="22" t="str">
        <f t="shared" si="12"/>
        <v/>
      </c>
      <c r="J369" s="25"/>
      <c r="K369" s="25"/>
      <c r="L369" s="25"/>
      <c r="M369" s="25"/>
      <c r="N369" s="24"/>
      <c r="O369" s="25"/>
    </row>
    <row r="370" spans="1:15" x14ac:dyDescent="0.25">
      <c r="B370" s="20" t="s">
        <v>57</v>
      </c>
      <c r="E370" s="23" t="s">
        <v>330</v>
      </c>
      <c r="F370" s="22" t="str">
        <f t="shared" si="12"/>
        <v/>
      </c>
      <c r="G370" s="22">
        <f>SUM(G365:G368)</f>
        <v>7679.89</v>
      </c>
      <c r="J370" s="25"/>
      <c r="K370" s="25"/>
      <c r="L370" s="25"/>
      <c r="M370" s="25"/>
      <c r="N370" s="24"/>
      <c r="O370" s="25"/>
    </row>
    <row r="371" spans="1:15" x14ac:dyDescent="0.25">
      <c r="E371" s="23" t="s">
        <v>330</v>
      </c>
      <c r="F371" s="22" t="str">
        <f t="shared" si="12"/>
        <v/>
      </c>
      <c r="J371" s="25"/>
      <c r="K371" s="25"/>
      <c r="L371" s="25"/>
      <c r="M371" s="25"/>
      <c r="N371" s="24"/>
      <c r="O371" s="25"/>
    </row>
    <row r="372" spans="1:15" x14ac:dyDescent="0.25">
      <c r="A372" s="19" t="s">
        <v>375</v>
      </c>
      <c r="B372" s="20" t="s">
        <v>281</v>
      </c>
      <c r="E372" s="23" t="s">
        <v>8</v>
      </c>
      <c r="F372" s="22" t="str">
        <f t="shared" si="12"/>
        <v/>
      </c>
      <c r="J372" s="25"/>
      <c r="K372" s="25"/>
      <c r="L372" s="25"/>
      <c r="M372" s="25"/>
      <c r="N372" s="24"/>
      <c r="O372" s="25"/>
    </row>
    <row r="373" spans="1:15" x14ac:dyDescent="0.25">
      <c r="A373" s="19" t="s">
        <v>376</v>
      </c>
      <c r="B373" s="20" t="s">
        <v>63</v>
      </c>
      <c r="E373" s="23" t="s">
        <v>8</v>
      </c>
      <c r="F373" s="22" t="str">
        <f t="shared" si="12"/>
        <v/>
      </c>
      <c r="J373" s="25"/>
      <c r="K373" s="25"/>
      <c r="L373" s="25"/>
      <c r="M373" s="25"/>
      <c r="N373" s="24"/>
      <c r="O373" s="25"/>
    </row>
    <row r="374" spans="1:15" x14ac:dyDescent="0.25">
      <c r="A374" s="19" t="s">
        <v>567</v>
      </c>
      <c r="B374" s="20" t="s">
        <v>282</v>
      </c>
      <c r="C374" s="21" t="s">
        <v>13</v>
      </c>
      <c r="D374" s="22">
        <v>1</v>
      </c>
      <c r="E374" s="23">
        <v>41.74</v>
      </c>
      <c r="F374" s="22">
        <f t="shared" si="12"/>
        <v>41.74</v>
      </c>
      <c r="G374" s="22">
        <f>ROUND((D374*F374),2)</f>
        <v>41.74</v>
      </c>
      <c r="J374" s="25"/>
      <c r="K374" s="25"/>
      <c r="L374" s="25"/>
      <c r="M374" s="25"/>
      <c r="N374" s="24"/>
      <c r="O374" s="25"/>
    </row>
    <row r="375" spans="1:15" ht="30" x14ac:dyDescent="0.25">
      <c r="A375" s="19" t="s">
        <v>568</v>
      </c>
      <c r="B375" s="20" t="s">
        <v>283</v>
      </c>
      <c r="C375" s="21" t="s">
        <v>13</v>
      </c>
      <c r="D375" s="22">
        <v>1</v>
      </c>
      <c r="E375" s="23">
        <v>454.68</v>
      </c>
      <c r="F375" s="22">
        <f t="shared" si="12"/>
        <v>454.68</v>
      </c>
      <c r="G375" s="22">
        <f>ROUND((D375*F375),2)</f>
        <v>454.68</v>
      </c>
      <c r="J375" s="25"/>
      <c r="K375" s="25"/>
      <c r="L375" s="25"/>
      <c r="M375" s="25"/>
      <c r="N375" s="24"/>
      <c r="O375" s="25"/>
    </row>
    <row r="376" spans="1:15" x14ac:dyDescent="0.25">
      <c r="A376" s="19" t="s">
        <v>380</v>
      </c>
      <c r="B376" s="20" t="s">
        <v>67</v>
      </c>
      <c r="E376" s="23" t="s">
        <v>8</v>
      </c>
      <c r="F376" s="22" t="str">
        <f t="shared" si="12"/>
        <v/>
      </c>
      <c r="J376" s="25"/>
      <c r="K376" s="25"/>
      <c r="L376" s="25"/>
      <c r="M376" s="25"/>
      <c r="N376" s="24"/>
      <c r="O376" s="25"/>
    </row>
    <row r="377" spans="1:15" x14ac:dyDescent="0.25">
      <c r="A377" s="19" t="s">
        <v>569</v>
      </c>
      <c r="B377" s="20" t="s">
        <v>284</v>
      </c>
      <c r="C377" s="21" t="s">
        <v>13</v>
      </c>
      <c r="D377" s="22">
        <v>1</v>
      </c>
      <c r="E377" s="23">
        <v>52.36</v>
      </c>
      <c r="F377" s="22">
        <f t="shared" si="12"/>
        <v>52.36</v>
      </c>
      <c r="G377" s="22">
        <f>ROUND((D377*F377),2)</f>
        <v>52.36</v>
      </c>
      <c r="J377" s="25"/>
      <c r="K377" s="25"/>
      <c r="L377" s="25"/>
      <c r="M377" s="25"/>
      <c r="N377" s="24"/>
      <c r="O377" s="25"/>
    </row>
    <row r="378" spans="1:15" x14ac:dyDescent="0.25">
      <c r="A378" s="19" t="s">
        <v>382</v>
      </c>
      <c r="B378" s="20" t="s">
        <v>69</v>
      </c>
      <c r="E378" s="23" t="s">
        <v>8</v>
      </c>
      <c r="F378" s="22" t="str">
        <f t="shared" si="12"/>
        <v/>
      </c>
      <c r="J378" s="25"/>
      <c r="K378" s="25"/>
      <c r="L378" s="25"/>
      <c r="M378" s="25"/>
      <c r="N378" s="24"/>
      <c r="O378" s="25"/>
    </row>
    <row r="379" spans="1:15" x14ac:dyDescent="0.25">
      <c r="A379" s="19" t="s">
        <v>383</v>
      </c>
      <c r="B379" s="20" t="s">
        <v>70</v>
      </c>
      <c r="C379" s="21" t="s">
        <v>13</v>
      </c>
      <c r="D379" s="22">
        <v>2</v>
      </c>
      <c r="E379" s="23">
        <v>13.46</v>
      </c>
      <c r="F379" s="22">
        <f t="shared" si="12"/>
        <v>13.46</v>
      </c>
      <c r="G379" s="22">
        <f>ROUND((D379*F379),2)</f>
        <v>26.92</v>
      </c>
      <c r="J379" s="25"/>
      <c r="K379" s="25"/>
      <c r="L379" s="25"/>
      <c r="M379" s="25"/>
      <c r="N379" s="24"/>
      <c r="O379" s="25"/>
    </row>
    <row r="380" spans="1:15" x14ac:dyDescent="0.25">
      <c r="A380" s="19" t="s">
        <v>570</v>
      </c>
      <c r="B380" s="20" t="s">
        <v>285</v>
      </c>
      <c r="C380" s="21" t="s">
        <v>13</v>
      </c>
      <c r="D380" s="22">
        <v>1</v>
      </c>
      <c r="E380" s="23">
        <v>87.01</v>
      </c>
      <c r="F380" s="22">
        <f t="shared" si="12"/>
        <v>87.01</v>
      </c>
      <c r="G380" s="22">
        <f>ROUND((D380*F380),2)</f>
        <v>87.01</v>
      </c>
      <c r="J380" s="25"/>
      <c r="K380" s="25"/>
      <c r="L380" s="25"/>
      <c r="M380" s="25"/>
      <c r="N380" s="24"/>
      <c r="O380" s="25"/>
    </row>
    <row r="381" spans="1:15" x14ac:dyDescent="0.25">
      <c r="A381" s="19" t="s">
        <v>571</v>
      </c>
      <c r="B381" s="20" t="s">
        <v>286</v>
      </c>
      <c r="C381" s="21" t="s">
        <v>13</v>
      </c>
      <c r="D381" s="22">
        <v>5</v>
      </c>
      <c r="E381" s="23">
        <v>119.22</v>
      </c>
      <c r="F381" s="22">
        <f t="shared" si="12"/>
        <v>119.22</v>
      </c>
      <c r="G381" s="22">
        <f>ROUND((D381*F381),2)</f>
        <v>596.1</v>
      </c>
      <c r="J381" s="25"/>
      <c r="K381" s="25"/>
      <c r="L381" s="25"/>
      <c r="M381" s="25"/>
      <c r="N381" s="24"/>
      <c r="O381" s="25"/>
    </row>
    <row r="382" spans="1:15" x14ac:dyDescent="0.25">
      <c r="A382" s="19" t="s">
        <v>398</v>
      </c>
      <c r="B382" s="20" t="s">
        <v>287</v>
      </c>
      <c r="E382" s="23" t="s">
        <v>8</v>
      </c>
      <c r="F382" s="22" t="str">
        <f t="shared" si="12"/>
        <v/>
      </c>
      <c r="J382" s="25"/>
      <c r="K382" s="25"/>
      <c r="L382" s="25"/>
      <c r="M382" s="25"/>
      <c r="N382" s="24"/>
      <c r="O382" s="25"/>
    </row>
    <row r="383" spans="1:15" x14ac:dyDescent="0.25">
      <c r="A383" s="19" t="s">
        <v>572</v>
      </c>
      <c r="B383" s="20" t="s">
        <v>288</v>
      </c>
      <c r="C383" s="21" t="s">
        <v>29</v>
      </c>
      <c r="D383" s="22">
        <v>60</v>
      </c>
      <c r="E383" s="23">
        <v>1.95</v>
      </c>
      <c r="F383" s="22">
        <f t="shared" si="12"/>
        <v>1.95</v>
      </c>
      <c r="G383" s="22">
        <f>ROUND((D383*F383),2)</f>
        <v>117</v>
      </c>
      <c r="J383" s="25"/>
      <c r="K383" s="25"/>
      <c r="L383" s="25"/>
      <c r="M383" s="25"/>
      <c r="N383" s="24"/>
      <c r="O383" s="25"/>
    </row>
    <row r="384" spans="1:15" x14ac:dyDescent="0.25">
      <c r="A384" s="19" t="s">
        <v>399</v>
      </c>
      <c r="B384" s="20" t="s">
        <v>289</v>
      </c>
      <c r="C384" s="21" t="s">
        <v>29</v>
      </c>
      <c r="D384" s="22">
        <v>140</v>
      </c>
      <c r="E384" s="23">
        <v>2.78</v>
      </c>
      <c r="F384" s="22">
        <f t="shared" si="12"/>
        <v>2.78</v>
      </c>
      <c r="G384" s="22">
        <f>ROUND((D384*F384),2)</f>
        <v>389.2</v>
      </c>
      <c r="J384" s="25"/>
      <c r="K384" s="25"/>
      <c r="L384" s="25"/>
      <c r="M384" s="25"/>
      <c r="N384" s="24"/>
      <c r="O384" s="25"/>
    </row>
    <row r="385" spans="1:15" x14ac:dyDescent="0.25">
      <c r="A385" s="19" t="s">
        <v>573</v>
      </c>
      <c r="B385" s="20" t="s">
        <v>290</v>
      </c>
      <c r="C385" s="21" t="s">
        <v>29</v>
      </c>
      <c r="D385" s="22">
        <v>80</v>
      </c>
      <c r="E385" s="23">
        <v>4.1500000000000004</v>
      </c>
      <c r="F385" s="22">
        <f t="shared" si="12"/>
        <v>4.1500000000000004</v>
      </c>
      <c r="G385" s="22">
        <f>ROUND((D385*F385),2)</f>
        <v>332</v>
      </c>
      <c r="J385" s="25"/>
      <c r="K385" s="25"/>
      <c r="L385" s="25"/>
      <c r="M385" s="25"/>
      <c r="N385" s="24"/>
      <c r="O385" s="25"/>
    </row>
    <row r="386" spans="1:15" x14ac:dyDescent="0.25">
      <c r="A386" s="19" t="s">
        <v>574</v>
      </c>
      <c r="B386" s="20" t="s">
        <v>291</v>
      </c>
      <c r="C386" s="21" t="s">
        <v>29</v>
      </c>
      <c r="D386" s="22">
        <v>10</v>
      </c>
      <c r="E386" s="23">
        <v>16.78</v>
      </c>
      <c r="F386" s="22">
        <f t="shared" si="12"/>
        <v>16.78</v>
      </c>
      <c r="G386" s="22">
        <f>ROUND((D386*F386),2)</f>
        <v>167.8</v>
      </c>
      <c r="J386" s="25"/>
      <c r="K386" s="25"/>
      <c r="L386" s="25"/>
      <c r="M386" s="25"/>
      <c r="N386" s="24"/>
      <c r="O386" s="25"/>
    </row>
    <row r="387" spans="1:15" x14ac:dyDescent="0.25">
      <c r="A387" s="19" t="s">
        <v>575</v>
      </c>
      <c r="B387" s="20" t="s">
        <v>292</v>
      </c>
      <c r="C387" s="21" t="s">
        <v>29</v>
      </c>
      <c r="D387" s="22">
        <v>30</v>
      </c>
      <c r="E387" s="23">
        <v>6.56</v>
      </c>
      <c r="F387" s="22">
        <f t="shared" si="12"/>
        <v>6.56</v>
      </c>
      <c r="G387" s="22">
        <f>ROUND((D387*F387),2)</f>
        <v>196.8</v>
      </c>
      <c r="J387" s="25"/>
      <c r="K387" s="25"/>
      <c r="L387" s="25"/>
      <c r="M387" s="25"/>
      <c r="N387" s="24"/>
      <c r="O387" s="25"/>
    </row>
    <row r="388" spans="1:15" x14ac:dyDescent="0.25">
      <c r="A388" s="19" t="s">
        <v>406</v>
      </c>
      <c r="B388" s="20" t="s">
        <v>93</v>
      </c>
      <c r="E388" s="23" t="s">
        <v>8</v>
      </c>
      <c r="F388" s="22" t="str">
        <f t="shared" si="12"/>
        <v/>
      </c>
      <c r="J388" s="25"/>
      <c r="K388" s="25"/>
      <c r="L388" s="25"/>
      <c r="M388" s="25"/>
      <c r="N388" s="24"/>
      <c r="O388" s="25"/>
    </row>
    <row r="389" spans="1:15" x14ac:dyDescent="0.25">
      <c r="A389" s="19" t="s">
        <v>407</v>
      </c>
      <c r="B389" s="20" t="s">
        <v>293</v>
      </c>
      <c r="C389" s="21" t="s">
        <v>13</v>
      </c>
      <c r="D389" s="22">
        <v>3</v>
      </c>
      <c r="E389" s="23">
        <v>34.54</v>
      </c>
      <c r="F389" s="22">
        <f t="shared" si="12"/>
        <v>34.54</v>
      </c>
      <c r="G389" s="22">
        <f>ROUND((D389*F389),2)</f>
        <v>103.62</v>
      </c>
      <c r="J389" s="25"/>
      <c r="K389" s="25"/>
      <c r="L389" s="25"/>
      <c r="M389" s="25"/>
      <c r="N389" s="24"/>
      <c r="O389" s="25"/>
    </row>
    <row r="390" spans="1:15" x14ac:dyDescent="0.25">
      <c r="A390" s="19" t="s">
        <v>576</v>
      </c>
      <c r="B390" s="20" t="s">
        <v>294</v>
      </c>
      <c r="C390" s="21" t="s">
        <v>13</v>
      </c>
      <c r="D390" s="22">
        <v>7</v>
      </c>
      <c r="E390" s="23">
        <v>17.82</v>
      </c>
      <c r="F390" s="22">
        <f t="shared" si="12"/>
        <v>17.82</v>
      </c>
      <c r="G390" s="22">
        <f>ROUND((D390*F390),2)</f>
        <v>124.74</v>
      </c>
      <c r="J390" s="25"/>
      <c r="K390" s="25"/>
      <c r="L390" s="25"/>
      <c r="M390" s="25"/>
      <c r="N390" s="24"/>
      <c r="O390" s="25"/>
    </row>
    <row r="391" spans="1:15" x14ac:dyDescent="0.25">
      <c r="A391" s="19" t="s">
        <v>415</v>
      </c>
      <c r="B391" s="20" t="s">
        <v>102</v>
      </c>
      <c r="E391" s="23" t="s">
        <v>8</v>
      </c>
      <c r="F391" s="22" t="str">
        <f t="shared" si="12"/>
        <v/>
      </c>
      <c r="J391" s="25"/>
      <c r="K391" s="25"/>
      <c r="L391" s="25"/>
      <c r="M391" s="25"/>
      <c r="N391" s="24"/>
      <c r="O391" s="25"/>
    </row>
    <row r="392" spans="1:15" x14ac:dyDescent="0.25">
      <c r="A392" s="19" t="s">
        <v>577</v>
      </c>
      <c r="B392" s="20" t="s">
        <v>295</v>
      </c>
      <c r="C392" s="21" t="s">
        <v>13</v>
      </c>
      <c r="D392" s="22">
        <v>12</v>
      </c>
      <c r="E392" s="23">
        <v>9.75</v>
      </c>
      <c r="F392" s="22">
        <f t="shared" si="12"/>
        <v>9.75</v>
      </c>
      <c r="G392" s="22">
        <f>ROUND((D392*F392),2)</f>
        <v>117</v>
      </c>
      <c r="J392" s="25"/>
      <c r="K392" s="25"/>
      <c r="L392" s="25"/>
      <c r="M392" s="25"/>
      <c r="N392" s="24"/>
      <c r="O392" s="25"/>
    </row>
    <row r="393" spans="1:15" ht="30" x14ac:dyDescent="0.25">
      <c r="A393" s="19" t="s">
        <v>417</v>
      </c>
      <c r="B393" s="20" t="s">
        <v>104</v>
      </c>
      <c r="C393" s="21" t="s">
        <v>13</v>
      </c>
      <c r="D393" s="22">
        <v>12</v>
      </c>
      <c r="E393" s="23">
        <v>14.2</v>
      </c>
      <c r="F393" s="22">
        <f t="shared" ref="F393:F452" si="13">IF(AND(E393&lt;&gt;0,E393&lt;&gt;"",E393&lt;&gt;" "),ROUND(E393*(1-$G$2),2),"")</f>
        <v>14.2</v>
      </c>
      <c r="G393" s="22">
        <f>ROUND((D393*F393),2)</f>
        <v>170.4</v>
      </c>
      <c r="J393" s="25"/>
      <c r="K393" s="25"/>
      <c r="L393" s="25"/>
      <c r="M393" s="25"/>
      <c r="N393" s="24"/>
      <c r="O393" s="25"/>
    </row>
    <row r="394" spans="1:15" x14ac:dyDescent="0.25">
      <c r="E394" s="23" t="s">
        <v>330</v>
      </c>
      <c r="F394" s="22" t="str">
        <f t="shared" si="13"/>
        <v/>
      </c>
      <c r="J394" s="25"/>
      <c r="K394" s="25"/>
      <c r="L394" s="25"/>
      <c r="M394" s="25"/>
      <c r="N394" s="24"/>
      <c r="O394" s="25"/>
    </row>
    <row r="395" spans="1:15" x14ac:dyDescent="0.25">
      <c r="B395" s="20" t="s">
        <v>113</v>
      </c>
      <c r="E395" s="23" t="s">
        <v>330</v>
      </c>
      <c r="F395" s="22" t="str">
        <f t="shared" si="13"/>
        <v/>
      </c>
      <c r="G395" s="22">
        <f>SUM(G373:G393)</f>
        <v>2977.37</v>
      </c>
      <c r="J395" s="25"/>
      <c r="K395" s="25"/>
      <c r="L395" s="25"/>
      <c r="M395" s="25"/>
      <c r="N395" s="24"/>
      <c r="O395" s="25"/>
    </row>
    <row r="396" spans="1:15" x14ac:dyDescent="0.25">
      <c r="E396" s="23" t="s">
        <v>330</v>
      </c>
      <c r="F396" s="22" t="str">
        <f t="shared" si="13"/>
        <v/>
      </c>
      <c r="J396" s="25"/>
      <c r="K396" s="25"/>
      <c r="L396" s="25"/>
      <c r="M396" s="25"/>
      <c r="N396" s="24"/>
      <c r="O396" s="25"/>
    </row>
    <row r="397" spans="1:15" x14ac:dyDescent="0.25">
      <c r="A397" s="19" t="s">
        <v>426</v>
      </c>
      <c r="B397" s="20" t="s">
        <v>114</v>
      </c>
      <c r="E397" s="23" t="s">
        <v>8</v>
      </c>
      <c r="F397" s="22" t="str">
        <f t="shared" si="13"/>
        <v/>
      </c>
      <c r="J397" s="25"/>
      <c r="K397" s="25"/>
      <c r="L397" s="25"/>
      <c r="M397" s="25"/>
      <c r="N397" s="24"/>
      <c r="O397" s="25"/>
    </row>
    <row r="398" spans="1:15" x14ac:dyDescent="0.25">
      <c r="A398" s="19" t="s">
        <v>427</v>
      </c>
      <c r="B398" s="20" t="s">
        <v>115</v>
      </c>
      <c r="E398" s="23" t="s">
        <v>8</v>
      </c>
      <c r="F398" s="22" t="str">
        <f t="shared" si="13"/>
        <v/>
      </c>
      <c r="J398" s="25"/>
      <c r="K398" s="25"/>
      <c r="L398" s="25"/>
      <c r="M398" s="25"/>
      <c r="N398" s="24"/>
      <c r="O398" s="25"/>
    </row>
    <row r="399" spans="1:15" x14ac:dyDescent="0.25">
      <c r="A399" s="19" t="s">
        <v>428</v>
      </c>
      <c r="B399" s="20" t="s">
        <v>116</v>
      </c>
      <c r="C399" s="21" t="s">
        <v>15</v>
      </c>
      <c r="D399" s="22">
        <v>1</v>
      </c>
      <c r="E399" s="23">
        <v>416.69</v>
      </c>
      <c r="F399" s="22">
        <f t="shared" si="13"/>
        <v>416.69</v>
      </c>
      <c r="G399" s="22">
        <f>ROUND((D399*F399),2)</f>
        <v>416.69</v>
      </c>
      <c r="J399" s="25"/>
      <c r="K399" s="25"/>
      <c r="L399" s="25"/>
      <c r="M399" s="25"/>
      <c r="N399" s="24"/>
      <c r="O399" s="25"/>
    </row>
    <row r="400" spans="1:15" x14ac:dyDescent="0.25">
      <c r="A400" s="19" t="s">
        <v>431</v>
      </c>
      <c r="B400" s="20" t="s">
        <v>119</v>
      </c>
      <c r="E400" s="23" t="s">
        <v>8</v>
      </c>
      <c r="F400" s="22" t="str">
        <f t="shared" si="13"/>
        <v/>
      </c>
      <c r="J400" s="25"/>
      <c r="K400" s="25"/>
      <c r="L400" s="25"/>
      <c r="M400" s="25"/>
      <c r="N400" s="24"/>
      <c r="O400" s="25"/>
    </row>
    <row r="401" spans="1:15" x14ac:dyDescent="0.25">
      <c r="A401" s="19" t="s">
        <v>578</v>
      </c>
      <c r="B401" s="20" t="s">
        <v>296</v>
      </c>
      <c r="C401" s="21" t="s">
        <v>15</v>
      </c>
      <c r="D401" s="22">
        <v>1</v>
      </c>
      <c r="E401" s="23">
        <v>870.02</v>
      </c>
      <c r="F401" s="22">
        <f t="shared" si="13"/>
        <v>870.02</v>
      </c>
      <c r="G401" s="22">
        <f>ROUND((D401*F401),2)</f>
        <v>870.02</v>
      </c>
      <c r="J401" s="25"/>
      <c r="K401" s="25"/>
      <c r="L401" s="25"/>
      <c r="M401" s="25"/>
      <c r="N401" s="24"/>
      <c r="O401" s="25"/>
    </row>
    <row r="402" spans="1:15" x14ac:dyDescent="0.25">
      <c r="A402" s="19" t="s">
        <v>579</v>
      </c>
      <c r="B402" s="20" t="s">
        <v>297</v>
      </c>
      <c r="C402" s="21" t="s">
        <v>15</v>
      </c>
      <c r="D402" s="22">
        <v>1</v>
      </c>
      <c r="E402" s="23">
        <v>390.15</v>
      </c>
      <c r="F402" s="22">
        <f t="shared" si="13"/>
        <v>390.15</v>
      </c>
      <c r="G402" s="22">
        <f>ROUND((D402*F402),2)</f>
        <v>390.15</v>
      </c>
      <c r="J402" s="25"/>
      <c r="K402" s="25"/>
      <c r="L402" s="25"/>
      <c r="M402" s="25"/>
      <c r="N402" s="24"/>
      <c r="O402" s="25"/>
    </row>
    <row r="403" spans="1:15" x14ac:dyDescent="0.25">
      <c r="A403" s="19" t="s">
        <v>433</v>
      </c>
      <c r="B403" s="20" t="s">
        <v>121</v>
      </c>
      <c r="E403" s="23" t="s">
        <v>8</v>
      </c>
      <c r="F403" s="22" t="str">
        <f t="shared" si="13"/>
        <v/>
      </c>
      <c r="J403" s="25"/>
      <c r="K403" s="25"/>
      <c r="L403" s="25"/>
      <c r="M403" s="25"/>
      <c r="N403" s="24"/>
      <c r="O403" s="25"/>
    </row>
    <row r="404" spans="1:15" x14ac:dyDescent="0.25">
      <c r="A404" s="19" t="s">
        <v>580</v>
      </c>
      <c r="B404" s="20" t="s">
        <v>298</v>
      </c>
      <c r="C404" s="21" t="s">
        <v>15</v>
      </c>
      <c r="D404" s="22">
        <v>1</v>
      </c>
      <c r="E404" s="23">
        <v>1134.6300000000001</v>
      </c>
      <c r="F404" s="22">
        <f t="shared" si="13"/>
        <v>1134.6300000000001</v>
      </c>
      <c r="G404" s="22">
        <f>ROUND((D404*F404),2)</f>
        <v>1134.6300000000001</v>
      </c>
      <c r="J404" s="25"/>
      <c r="K404" s="25"/>
      <c r="L404" s="25"/>
      <c r="M404" s="25"/>
      <c r="N404" s="24"/>
      <c r="O404" s="25"/>
    </row>
    <row r="405" spans="1:15" x14ac:dyDescent="0.25">
      <c r="A405" s="19" t="s">
        <v>437</v>
      </c>
      <c r="B405" s="20" t="s">
        <v>125</v>
      </c>
      <c r="E405" s="23" t="s">
        <v>8</v>
      </c>
      <c r="F405" s="22" t="str">
        <f t="shared" si="13"/>
        <v/>
      </c>
      <c r="J405" s="25"/>
      <c r="K405" s="25"/>
      <c r="L405" s="25"/>
      <c r="M405" s="25"/>
      <c r="N405" s="24"/>
      <c r="O405" s="25"/>
    </row>
    <row r="406" spans="1:15" x14ac:dyDescent="0.25">
      <c r="A406" s="19" t="s">
        <v>581</v>
      </c>
      <c r="B406" s="20" t="s">
        <v>299</v>
      </c>
      <c r="C406" s="21" t="s">
        <v>15</v>
      </c>
      <c r="D406" s="22">
        <v>1</v>
      </c>
      <c r="E406" s="23">
        <v>1046.8499999999999</v>
      </c>
      <c r="F406" s="22">
        <f t="shared" si="13"/>
        <v>1046.8499999999999</v>
      </c>
      <c r="G406" s="22">
        <f>ROUND((D406*F406),2)</f>
        <v>1046.8499999999999</v>
      </c>
      <c r="J406" s="25"/>
      <c r="K406" s="25"/>
      <c r="L406" s="25"/>
      <c r="M406" s="25"/>
      <c r="N406" s="24"/>
      <c r="O406" s="25"/>
    </row>
    <row r="407" spans="1:15" x14ac:dyDescent="0.25">
      <c r="A407" s="19" t="s">
        <v>441</v>
      </c>
      <c r="B407" s="20" t="s">
        <v>129</v>
      </c>
      <c r="E407" s="23" t="s">
        <v>8</v>
      </c>
      <c r="F407" s="22" t="str">
        <f t="shared" si="13"/>
        <v/>
      </c>
      <c r="J407" s="25"/>
      <c r="K407" s="25"/>
      <c r="L407" s="25"/>
      <c r="M407" s="25"/>
      <c r="N407" s="24"/>
      <c r="O407" s="25"/>
    </row>
    <row r="408" spans="1:15" ht="30" x14ac:dyDescent="0.25">
      <c r="A408" s="19" t="s">
        <v>582</v>
      </c>
      <c r="B408" s="20" t="s">
        <v>300</v>
      </c>
      <c r="C408" s="21" t="s">
        <v>13</v>
      </c>
      <c r="D408" s="22">
        <v>1</v>
      </c>
      <c r="E408" s="23">
        <v>87.44</v>
      </c>
      <c r="F408" s="22">
        <f t="shared" si="13"/>
        <v>87.44</v>
      </c>
      <c r="G408" s="22">
        <f>ROUND((D408*F408),2)</f>
        <v>87.44</v>
      </c>
      <c r="J408" s="25"/>
      <c r="K408" s="25"/>
      <c r="L408" s="25"/>
      <c r="M408" s="25"/>
      <c r="N408" s="24"/>
      <c r="O408" s="25"/>
    </row>
    <row r="409" spans="1:15" ht="30" x14ac:dyDescent="0.25">
      <c r="A409" s="19" t="s">
        <v>583</v>
      </c>
      <c r="B409" s="20" t="s">
        <v>301</v>
      </c>
      <c r="C409" s="21" t="s">
        <v>13</v>
      </c>
      <c r="D409" s="22">
        <v>1</v>
      </c>
      <c r="E409" s="23">
        <v>148.25</v>
      </c>
      <c r="F409" s="22">
        <f t="shared" si="13"/>
        <v>148.25</v>
      </c>
      <c r="G409" s="22">
        <f>ROUND((D409*F409),2)</f>
        <v>148.25</v>
      </c>
      <c r="J409" s="25"/>
      <c r="K409" s="25"/>
      <c r="L409" s="25"/>
      <c r="M409" s="25"/>
      <c r="N409" s="24"/>
      <c r="O409" s="25"/>
    </row>
    <row r="410" spans="1:15" x14ac:dyDescent="0.25">
      <c r="A410" s="19" t="s">
        <v>584</v>
      </c>
      <c r="B410" s="20" t="s">
        <v>302</v>
      </c>
      <c r="C410" s="21" t="s">
        <v>13</v>
      </c>
      <c r="D410" s="22">
        <v>1</v>
      </c>
      <c r="E410" s="23">
        <v>1136.42</v>
      </c>
      <c r="F410" s="22">
        <f t="shared" si="13"/>
        <v>1136.42</v>
      </c>
      <c r="G410" s="22">
        <f>ROUND((D410*F410),2)</f>
        <v>1136.42</v>
      </c>
      <c r="J410" s="25"/>
      <c r="K410" s="25"/>
      <c r="L410" s="25"/>
      <c r="M410" s="25"/>
      <c r="N410" s="24"/>
      <c r="O410" s="25"/>
    </row>
    <row r="411" spans="1:15" x14ac:dyDescent="0.25">
      <c r="A411" s="19" t="s">
        <v>443</v>
      </c>
      <c r="B411" s="20" t="s">
        <v>131</v>
      </c>
      <c r="E411" s="23" t="s">
        <v>8</v>
      </c>
      <c r="F411" s="22" t="str">
        <f t="shared" si="13"/>
        <v/>
      </c>
      <c r="J411" s="25"/>
      <c r="K411" s="25"/>
      <c r="L411" s="25"/>
      <c r="M411" s="25"/>
      <c r="N411" s="24"/>
      <c r="O411" s="25"/>
    </row>
    <row r="412" spans="1:15" x14ac:dyDescent="0.25">
      <c r="A412" s="19" t="s">
        <v>585</v>
      </c>
      <c r="B412" s="20" t="s">
        <v>303</v>
      </c>
      <c r="C412" s="21" t="s">
        <v>13</v>
      </c>
      <c r="D412" s="22">
        <v>3</v>
      </c>
      <c r="E412" s="23">
        <v>243.86</v>
      </c>
      <c r="F412" s="22">
        <f t="shared" si="13"/>
        <v>243.86</v>
      </c>
      <c r="G412" s="22">
        <f t="shared" ref="G412:G421" si="14">ROUND((D412*F412),2)</f>
        <v>731.58</v>
      </c>
      <c r="J412" s="25"/>
      <c r="K412" s="25"/>
      <c r="L412" s="25"/>
      <c r="M412" s="25"/>
      <c r="N412" s="24"/>
      <c r="O412" s="25"/>
    </row>
    <row r="413" spans="1:15" x14ac:dyDescent="0.25">
      <c r="A413" s="19" t="s">
        <v>586</v>
      </c>
      <c r="B413" s="20" t="s">
        <v>304</v>
      </c>
      <c r="C413" s="21" t="s">
        <v>13</v>
      </c>
      <c r="D413" s="22">
        <v>3</v>
      </c>
      <c r="E413" s="23">
        <v>85.15</v>
      </c>
      <c r="F413" s="22">
        <f t="shared" si="13"/>
        <v>85.15</v>
      </c>
      <c r="G413" s="22">
        <f t="shared" si="14"/>
        <v>255.45</v>
      </c>
      <c r="J413" s="25"/>
      <c r="K413" s="25"/>
      <c r="L413" s="25"/>
      <c r="M413" s="25"/>
      <c r="N413" s="24"/>
      <c r="O413" s="25"/>
    </row>
    <row r="414" spans="1:15" x14ac:dyDescent="0.25">
      <c r="A414" s="19" t="s">
        <v>516</v>
      </c>
      <c r="B414" s="20" t="s">
        <v>305</v>
      </c>
      <c r="C414" s="21" t="s">
        <v>13</v>
      </c>
      <c r="D414" s="22">
        <v>3</v>
      </c>
      <c r="E414" s="23">
        <v>167.71</v>
      </c>
      <c r="F414" s="22">
        <f t="shared" si="13"/>
        <v>167.71</v>
      </c>
      <c r="G414" s="22">
        <f t="shared" si="14"/>
        <v>503.13</v>
      </c>
      <c r="J414" s="25"/>
      <c r="K414" s="25"/>
      <c r="L414" s="25"/>
      <c r="M414" s="25"/>
      <c r="N414" s="24"/>
      <c r="O414" s="25"/>
    </row>
    <row r="415" spans="1:15" x14ac:dyDescent="0.25">
      <c r="A415" s="19" t="s">
        <v>587</v>
      </c>
      <c r="B415" s="20" t="s">
        <v>306</v>
      </c>
      <c r="C415" s="21" t="s">
        <v>13</v>
      </c>
      <c r="D415" s="22">
        <v>3</v>
      </c>
      <c r="E415" s="23">
        <v>17.82</v>
      </c>
      <c r="F415" s="22">
        <f t="shared" si="13"/>
        <v>17.82</v>
      </c>
      <c r="G415" s="22">
        <f t="shared" si="14"/>
        <v>53.46</v>
      </c>
      <c r="J415" s="25"/>
      <c r="K415" s="25"/>
      <c r="L415" s="25"/>
      <c r="M415" s="25"/>
      <c r="N415" s="24"/>
      <c r="O415" s="25"/>
    </row>
    <row r="416" spans="1:15" x14ac:dyDescent="0.25">
      <c r="A416" s="19" t="s">
        <v>588</v>
      </c>
      <c r="B416" s="20" t="s">
        <v>307</v>
      </c>
      <c r="C416" s="21" t="s">
        <v>13</v>
      </c>
      <c r="D416" s="22">
        <v>1</v>
      </c>
      <c r="E416" s="23">
        <v>17.82</v>
      </c>
      <c r="F416" s="22">
        <f t="shared" si="13"/>
        <v>17.82</v>
      </c>
      <c r="G416" s="22">
        <f t="shared" si="14"/>
        <v>17.82</v>
      </c>
      <c r="J416" s="25"/>
      <c r="K416" s="25"/>
      <c r="L416" s="25"/>
      <c r="M416" s="25"/>
      <c r="N416" s="24"/>
      <c r="O416" s="25"/>
    </row>
    <row r="417" spans="1:15" x14ac:dyDescent="0.25">
      <c r="A417" s="19" t="s">
        <v>448</v>
      </c>
      <c r="B417" s="20" t="s">
        <v>308</v>
      </c>
      <c r="C417" s="21" t="s">
        <v>13</v>
      </c>
      <c r="D417" s="22">
        <v>6</v>
      </c>
      <c r="E417" s="23">
        <v>6.05</v>
      </c>
      <c r="F417" s="22">
        <f t="shared" si="13"/>
        <v>6.05</v>
      </c>
      <c r="G417" s="22">
        <f t="shared" si="14"/>
        <v>36.299999999999997</v>
      </c>
      <c r="J417" s="25"/>
      <c r="K417" s="25"/>
      <c r="L417" s="25"/>
      <c r="M417" s="25"/>
      <c r="N417" s="24"/>
      <c r="O417" s="25"/>
    </row>
    <row r="418" spans="1:15" x14ac:dyDescent="0.25">
      <c r="A418" s="19" t="s">
        <v>589</v>
      </c>
      <c r="B418" s="20" t="s">
        <v>309</v>
      </c>
      <c r="C418" s="21" t="s">
        <v>13</v>
      </c>
      <c r="D418" s="22">
        <v>1</v>
      </c>
      <c r="E418" s="23">
        <v>4.83</v>
      </c>
      <c r="F418" s="22">
        <f t="shared" si="13"/>
        <v>4.83</v>
      </c>
      <c r="G418" s="22">
        <f t="shared" si="14"/>
        <v>4.83</v>
      </c>
      <c r="J418" s="25"/>
      <c r="K418" s="25"/>
      <c r="L418" s="25"/>
      <c r="M418" s="25"/>
      <c r="N418" s="24"/>
      <c r="O418" s="25"/>
    </row>
    <row r="419" spans="1:15" x14ac:dyDescent="0.25">
      <c r="A419" s="19" t="s">
        <v>590</v>
      </c>
      <c r="B419" s="20" t="s">
        <v>310</v>
      </c>
      <c r="C419" s="21" t="s">
        <v>13</v>
      </c>
      <c r="D419" s="22">
        <v>3</v>
      </c>
      <c r="E419" s="23">
        <v>167.71</v>
      </c>
      <c r="F419" s="22">
        <f t="shared" si="13"/>
        <v>167.71</v>
      </c>
      <c r="G419" s="22">
        <f t="shared" si="14"/>
        <v>503.13</v>
      </c>
      <c r="J419" s="25"/>
      <c r="K419" s="25"/>
      <c r="L419" s="25"/>
      <c r="M419" s="25"/>
      <c r="N419" s="24"/>
      <c r="O419" s="25"/>
    </row>
    <row r="420" spans="1:15" x14ac:dyDescent="0.25">
      <c r="A420" s="19" t="s">
        <v>591</v>
      </c>
      <c r="B420" s="20" t="s">
        <v>311</v>
      </c>
      <c r="C420" s="21" t="s">
        <v>13</v>
      </c>
      <c r="D420" s="22">
        <v>2</v>
      </c>
      <c r="E420" s="23">
        <v>31.21</v>
      </c>
      <c r="F420" s="22">
        <f t="shared" si="13"/>
        <v>31.21</v>
      </c>
      <c r="G420" s="22">
        <f t="shared" si="14"/>
        <v>62.42</v>
      </c>
      <c r="J420" s="25"/>
      <c r="K420" s="25"/>
      <c r="L420" s="25"/>
      <c r="M420" s="25"/>
      <c r="N420" s="24"/>
      <c r="O420" s="25"/>
    </row>
    <row r="421" spans="1:15" x14ac:dyDescent="0.25">
      <c r="A421" s="19" t="s">
        <v>592</v>
      </c>
      <c r="B421" s="20" t="s">
        <v>312</v>
      </c>
      <c r="C421" s="21" t="s">
        <v>13</v>
      </c>
      <c r="D421" s="22">
        <v>1</v>
      </c>
      <c r="E421" s="23">
        <v>313.18</v>
      </c>
      <c r="F421" s="22">
        <f t="shared" si="13"/>
        <v>313.18</v>
      </c>
      <c r="G421" s="22">
        <f t="shared" si="14"/>
        <v>313.18</v>
      </c>
      <c r="J421" s="25"/>
      <c r="K421" s="25"/>
      <c r="L421" s="25"/>
      <c r="M421" s="25"/>
      <c r="N421" s="24"/>
      <c r="O421" s="25"/>
    </row>
    <row r="422" spans="1:15" x14ac:dyDescent="0.25">
      <c r="E422" s="23" t="s">
        <v>330</v>
      </c>
      <c r="F422" s="22" t="str">
        <f t="shared" si="13"/>
        <v/>
      </c>
      <c r="J422" s="25"/>
      <c r="K422" s="25"/>
      <c r="L422" s="25"/>
      <c r="M422" s="25"/>
      <c r="N422" s="24"/>
      <c r="O422" s="25"/>
    </row>
    <row r="423" spans="1:15" x14ac:dyDescent="0.25">
      <c r="B423" s="20" t="s">
        <v>148</v>
      </c>
      <c r="E423" s="23" t="s">
        <v>330</v>
      </c>
      <c r="F423" s="22" t="str">
        <f t="shared" si="13"/>
        <v/>
      </c>
      <c r="G423" s="22">
        <f>SUM(G398:G421)</f>
        <v>7711.75</v>
      </c>
      <c r="J423" s="25"/>
      <c r="K423" s="25"/>
      <c r="L423" s="25"/>
      <c r="M423" s="25"/>
      <c r="N423" s="24"/>
      <c r="O423" s="25"/>
    </row>
    <row r="424" spans="1:15" x14ac:dyDescent="0.25">
      <c r="E424" s="23" t="s">
        <v>330</v>
      </c>
      <c r="F424" s="22" t="str">
        <f t="shared" si="13"/>
        <v/>
      </c>
      <c r="J424" s="25"/>
      <c r="K424" s="25"/>
      <c r="L424" s="25"/>
      <c r="M424" s="25"/>
      <c r="N424" s="24"/>
      <c r="O424" s="25"/>
    </row>
    <row r="425" spans="1:15" x14ac:dyDescent="0.25">
      <c r="A425" s="19" t="s">
        <v>463</v>
      </c>
      <c r="B425" s="20" t="s">
        <v>153</v>
      </c>
      <c r="E425" s="23" t="s">
        <v>8</v>
      </c>
      <c r="F425" s="22" t="str">
        <f t="shared" si="13"/>
        <v/>
      </c>
      <c r="J425" s="25"/>
      <c r="K425" s="25"/>
      <c r="L425" s="25"/>
      <c r="M425" s="25"/>
      <c r="N425" s="24"/>
      <c r="O425" s="25"/>
    </row>
    <row r="426" spans="1:15" x14ac:dyDescent="0.25">
      <c r="A426" s="19" t="s">
        <v>593</v>
      </c>
      <c r="B426" s="20" t="s">
        <v>313</v>
      </c>
      <c r="E426" s="23" t="s">
        <v>8</v>
      </c>
      <c r="F426" s="22" t="str">
        <f t="shared" si="13"/>
        <v/>
      </c>
      <c r="J426" s="25"/>
      <c r="K426" s="25"/>
      <c r="L426" s="25"/>
      <c r="M426" s="25"/>
      <c r="N426" s="24"/>
      <c r="O426" s="25"/>
    </row>
    <row r="427" spans="1:15" x14ac:dyDescent="0.25">
      <c r="A427" s="19" t="s">
        <v>594</v>
      </c>
      <c r="B427" s="20" t="s">
        <v>314</v>
      </c>
      <c r="C427" s="21" t="s">
        <v>13</v>
      </c>
      <c r="D427" s="22">
        <v>24</v>
      </c>
      <c r="E427" s="23">
        <v>11.61</v>
      </c>
      <c r="F427" s="22">
        <f t="shared" si="13"/>
        <v>11.61</v>
      </c>
      <c r="G427" s="22">
        <f>ROUND((D427*F427),2)</f>
        <v>278.64</v>
      </c>
      <c r="J427" s="25"/>
      <c r="K427" s="25"/>
      <c r="L427" s="25"/>
      <c r="M427" s="25"/>
      <c r="N427" s="24"/>
      <c r="O427" s="25"/>
    </row>
    <row r="428" spans="1:15" x14ac:dyDescent="0.25">
      <c r="A428" s="19" t="s">
        <v>595</v>
      </c>
      <c r="B428" s="20" t="s">
        <v>315</v>
      </c>
      <c r="E428" s="23" t="s">
        <v>8</v>
      </c>
      <c r="F428" s="22" t="str">
        <f t="shared" si="13"/>
        <v/>
      </c>
      <c r="J428" s="25"/>
      <c r="K428" s="25"/>
      <c r="L428" s="25"/>
      <c r="M428" s="25"/>
      <c r="N428" s="24"/>
      <c r="O428" s="25"/>
    </row>
    <row r="429" spans="1:15" x14ac:dyDescent="0.25">
      <c r="A429" s="19" t="s">
        <v>596</v>
      </c>
      <c r="B429" s="20" t="s">
        <v>316</v>
      </c>
      <c r="C429" s="21" t="s">
        <v>11</v>
      </c>
      <c r="D429" s="22">
        <v>17.91</v>
      </c>
      <c r="E429" s="23">
        <v>8.0299999999999994</v>
      </c>
      <c r="F429" s="22">
        <f t="shared" si="13"/>
        <v>8.0299999999999994</v>
      </c>
      <c r="G429" s="22">
        <f>ROUND((D429*F429),2)</f>
        <v>143.82</v>
      </c>
      <c r="J429" s="25"/>
      <c r="K429" s="25"/>
      <c r="L429" s="25"/>
      <c r="M429" s="25"/>
      <c r="N429" s="24"/>
      <c r="O429" s="25"/>
    </row>
    <row r="430" spans="1:15" x14ac:dyDescent="0.25">
      <c r="E430" s="23" t="s">
        <v>330</v>
      </c>
      <c r="F430" s="22" t="str">
        <f t="shared" si="13"/>
        <v/>
      </c>
      <c r="J430" s="25"/>
      <c r="K430" s="25"/>
      <c r="L430" s="25"/>
      <c r="M430" s="25"/>
      <c r="N430" s="24"/>
      <c r="O430" s="25"/>
    </row>
    <row r="431" spans="1:15" x14ac:dyDescent="0.25">
      <c r="B431" s="20" t="s">
        <v>163</v>
      </c>
      <c r="E431" s="23" t="s">
        <v>330</v>
      </c>
      <c r="F431" s="22" t="str">
        <f t="shared" si="13"/>
        <v/>
      </c>
      <c r="G431" s="22">
        <f>SUM(G426:G429)</f>
        <v>422.46</v>
      </c>
      <c r="J431" s="25"/>
      <c r="K431" s="25"/>
      <c r="L431" s="25"/>
      <c r="M431" s="25"/>
      <c r="N431" s="24"/>
      <c r="O431" s="25"/>
    </row>
    <row r="432" spans="1:15" x14ac:dyDescent="0.25">
      <c r="E432" s="23" t="s">
        <v>330</v>
      </c>
      <c r="F432" s="22" t="str">
        <f t="shared" si="13"/>
        <v/>
      </c>
      <c r="J432" s="25"/>
      <c r="K432" s="25"/>
      <c r="L432" s="25"/>
      <c r="M432" s="25"/>
      <c r="N432" s="24"/>
      <c r="O432" s="25"/>
    </row>
    <row r="433" spans="1:15" x14ac:dyDescent="0.25">
      <c r="A433" s="19" t="s">
        <v>487</v>
      </c>
      <c r="B433" s="20" t="s">
        <v>177</v>
      </c>
      <c r="E433" s="23" t="s">
        <v>8</v>
      </c>
      <c r="F433" s="22" t="str">
        <f t="shared" si="13"/>
        <v/>
      </c>
      <c r="J433" s="25"/>
      <c r="K433" s="25"/>
      <c r="L433" s="25"/>
      <c r="M433" s="25"/>
      <c r="N433" s="24"/>
      <c r="O433" s="25"/>
    </row>
    <row r="434" spans="1:15" x14ac:dyDescent="0.25">
      <c r="A434" s="19" t="s">
        <v>597</v>
      </c>
      <c r="B434" s="20" t="s">
        <v>317</v>
      </c>
      <c r="E434" s="23" t="s">
        <v>8</v>
      </c>
      <c r="F434" s="22" t="str">
        <f t="shared" si="13"/>
        <v/>
      </c>
      <c r="J434" s="25"/>
      <c r="K434" s="25"/>
      <c r="L434" s="25"/>
      <c r="M434" s="25"/>
      <c r="N434" s="24"/>
      <c r="O434" s="25"/>
    </row>
    <row r="435" spans="1:15" x14ac:dyDescent="0.25">
      <c r="A435" s="19" t="s">
        <v>598</v>
      </c>
      <c r="B435" s="20" t="s">
        <v>318</v>
      </c>
      <c r="C435" s="21" t="s">
        <v>11</v>
      </c>
      <c r="D435" s="22">
        <v>65.77</v>
      </c>
      <c r="E435" s="23">
        <v>32.35</v>
      </c>
      <c r="F435" s="22">
        <f t="shared" si="13"/>
        <v>32.35</v>
      </c>
      <c r="G435" s="22">
        <f>ROUND((D435*F435),2)</f>
        <v>2127.66</v>
      </c>
      <c r="J435" s="25"/>
      <c r="K435" s="25"/>
      <c r="L435" s="25"/>
      <c r="M435" s="25"/>
      <c r="N435" s="24"/>
      <c r="O435" s="25"/>
    </row>
    <row r="436" spans="1:15" x14ac:dyDescent="0.25">
      <c r="A436" s="19" t="s">
        <v>491</v>
      </c>
      <c r="B436" s="20" t="s">
        <v>181</v>
      </c>
      <c r="E436" s="23" t="s">
        <v>8</v>
      </c>
      <c r="F436" s="22" t="str">
        <f t="shared" si="13"/>
        <v/>
      </c>
      <c r="J436" s="25"/>
      <c r="K436" s="25"/>
      <c r="L436" s="25"/>
      <c r="M436" s="25"/>
      <c r="N436" s="24"/>
      <c r="O436" s="25"/>
    </row>
    <row r="437" spans="1:15" x14ac:dyDescent="0.25">
      <c r="A437" s="19" t="s">
        <v>599</v>
      </c>
      <c r="B437" s="20" t="s">
        <v>319</v>
      </c>
      <c r="C437" s="21" t="s">
        <v>11</v>
      </c>
      <c r="D437" s="22">
        <v>13.1</v>
      </c>
      <c r="E437" s="23">
        <v>21.05</v>
      </c>
      <c r="F437" s="22">
        <f t="shared" si="13"/>
        <v>21.05</v>
      </c>
      <c r="G437" s="22">
        <f>ROUND((D437*F437),2)</f>
        <v>275.76</v>
      </c>
      <c r="J437" s="25"/>
      <c r="K437" s="25"/>
      <c r="L437" s="25"/>
      <c r="M437" s="25"/>
      <c r="N437" s="24"/>
      <c r="O437" s="25"/>
    </row>
    <row r="438" spans="1:15" x14ac:dyDescent="0.25">
      <c r="A438" s="19" t="s">
        <v>600</v>
      </c>
      <c r="B438" s="20" t="s">
        <v>320</v>
      </c>
      <c r="C438" s="21" t="s">
        <v>11</v>
      </c>
      <c r="D438" s="22">
        <v>52.67</v>
      </c>
      <c r="E438" s="23">
        <v>3.76</v>
      </c>
      <c r="F438" s="22">
        <f t="shared" si="13"/>
        <v>3.76</v>
      </c>
      <c r="G438" s="22">
        <f>ROUND((D438*F438),2)</f>
        <v>198.04</v>
      </c>
      <c r="J438" s="25"/>
      <c r="K438" s="25"/>
      <c r="L438" s="25"/>
      <c r="M438" s="25"/>
      <c r="N438" s="24"/>
      <c r="O438" s="25"/>
    </row>
    <row r="439" spans="1:15" x14ac:dyDescent="0.25">
      <c r="E439" s="23" t="s">
        <v>330</v>
      </c>
      <c r="F439" s="22" t="str">
        <f t="shared" si="13"/>
        <v/>
      </c>
      <c r="J439" s="25"/>
      <c r="K439" s="25"/>
      <c r="L439" s="25"/>
      <c r="M439" s="25"/>
      <c r="N439" s="24"/>
      <c r="O439" s="25"/>
    </row>
    <row r="440" spans="1:15" x14ac:dyDescent="0.25">
      <c r="B440" s="20" t="s">
        <v>187</v>
      </c>
      <c r="E440" s="23" t="s">
        <v>330</v>
      </c>
      <c r="F440" s="22" t="str">
        <f t="shared" si="13"/>
        <v/>
      </c>
      <c r="G440" s="22">
        <f>SUM(G434:G438)</f>
        <v>2601.46</v>
      </c>
      <c r="J440" s="25"/>
      <c r="K440" s="25"/>
      <c r="L440" s="25"/>
      <c r="M440" s="25"/>
      <c r="N440" s="24"/>
      <c r="O440" s="25"/>
    </row>
    <row r="441" spans="1:15" x14ac:dyDescent="0.25">
      <c r="E441" s="23" t="s">
        <v>330</v>
      </c>
      <c r="F441" s="22" t="str">
        <f t="shared" si="13"/>
        <v/>
      </c>
      <c r="J441" s="25"/>
      <c r="K441" s="25"/>
      <c r="L441" s="25"/>
      <c r="M441" s="25"/>
      <c r="N441" s="24"/>
      <c r="O441" s="25"/>
    </row>
    <row r="442" spans="1:15" x14ac:dyDescent="0.25">
      <c r="A442" s="19" t="s">
        <v>503</v>
      </c>
      <c r="B442" s="20" t="s">
        <v>195</v>
      </c>
      <c r="E442" s="23" t="s">
        <v>8</v>
      </c>
      <c r="F442" s="22" t="str">
        <f t="shared" si="13"/>
        <v/>
      </c>
      <c r="J442" s="25"/>
      <c r="K442" s="25"/>
      <c r="L442" s="25"/>
      <c r="M442" s="25"/>
      <c r="N442" s="24"/>
      <c r="O442" s="25"/>
    </row>
    <row r="443" spans="1:15" x14ac:dyDescent="0.25">
      <c r="A443" s="19" t="s">
        <v>601</v>
      </c>
      <c r="B443" s="20" t="s">
        <v>321</v>
      </c>
      <c r="E443" s="23" t="s">
        <v>8</v>
      </c>
      <c r="F443" s="22" t="str">
        <f t="shared" si="13"/>
        <v/>
      </c>
      <c r="J443" s="25"/>
      <c r="K443" s="25"/>
      <c r="L443" s="25"/>
      <c r="M443" s="25"/>
      <c r="N443" s="24"/>
      <c r="O443" s="25"/>
    </row>
    <row r="444" spans="1:15" x14ac:dyDescent="0.25">
      <c r="A444" s="19" t="s">
        <v>602</v>
      </c>
      <c r="B444" s="20" t="s">
        <v>322</v>
      </c>
      <c r="C444" s="21" t="s">
        <v>13</v>
      </c>
      <c r="D444" s="22">
        <v>1</v>
      </c>
      <c r="E444" s="23">
        <v>88.18</v>
      </c>
      <c r="F444" s="22">
        <f t="shared" si="13"/>
        <v>88.18</v>
      </c>
      <c r="G444" s="22">
        <f>ROUND((D444*F444),2)</f>
        <v>88.18</v>
      </c>
      <c r="J444" s="25"/>
      <c r="K444" s="25"/>
      <c r="L444" s="25"/>
      <c r="M444" s="25"/>
      <c r="N444" s="24"/>
      <c r="O444" s="25"/>
    </row>
    <row r="445" spans="1:15" x14ac:dyDescent="0.25">
      <c r="E445" s="23" t="s">
        <v>330</v>
      </c>
      <c r="F445" s="22" t="str">
        <f t="shared" si="13"/>
        <v/>
      </c>
      <c r="J445" s="25"/>
      <c r="K445" s="25"/>
      <c r="L445" s="25"/>
      <c r="M445" s="25"/>
      <c r="N445" s="24"/>
      <c r="O445" s="25"/>
    </row>
    <row r="446" spans="1:15" x14ac:dyDescent="0.25">
      <c r="B446" s="20" t="s">
        <v>208</v>
      </c>
      <c r="E446" s="23" t="s">
        <v>330</v>
      </c>
      <c r="F446" s="22" t="str">
        <f t="shared" si="13"/>
        <v/>
      </c>
      <c r="G446" s="22">
        <f>SUM(G443:G444)</f>
        <v>88.18</v>
      </c>
      <c r="J446" s="25"/>
      <c r="K446" s="25"/>
      <c r="L446" s="25"/>
      <c r="M446" s="25"/>
      <c r="N446" s="24"/>
      <c r="O446" s="25"/>
    </row>
    <row r="447" spans="1:15" x14ac:dyDescent="0.25">
      <c r="E447" s="23" t="s">
        <v>330</v>
      </c>
      <c r="F447" s="22" t="str">
        <f t="shared" si="13"/>
        <v/>
      </c>
      <c r="J447" s="25"/>
      <c r="K447" s="25"/>
      <c r="L447" s="25"/>
      <c r="M447" s="25"/>
      <c r="N447" s="24"/>
      <c r="O447" s="25"/>
    </row>
    <row r="448" spans="1:15" x14ac:dyDescent="0.25">
      <c r="A448" s="19" t="s">
        <v>603</v>
      </c>
      <c r="B448" s="20" t="s">
        <v>323</v>
      </c>
      <c r="E448" s="23" t="s">
        <v>8</v>
      </c>
      <c r="F448" s="22" t="str">
        <f t="shared" si="13"/>
        <v/>
      </c>
      <c r="J448" s="25"/>
      <c r="K448" s="25"/>
      <c r="L448" s="25"/>
      <c r="M448" s="25"/>
      <c r="N448" s="24"/>
      <c r="O448" s="25"/>
    </row>
    <row r="449" spans="1:15" x14ac:dyDescent="0.25">
      <c r="A449" s="19" t="s">
        <v>604</v>
      </c>
      <c r="B449" s="20" t="s">
        <v>324</v>
      </c>
      <c r="E449" s="23" t="s">
        <v>8</v>
      </c>
      <c r="F449" s="22" t="str">
        <f t="shared" si="13"/>
        <v/>
      </c>
      <c r="J449" s="25"/>
      <c r="K449" s="25"/>
      <c r="L449" s="25"/>
      <c r="M449" s="25"/>
      <c r="N449" s="24"/>
      <c r="O449" s="25"/>
    </row>
    <row r="450" spans="1:15" x14ac:dyDescent="0.25">
      <c r="A450" s="19" t="s">
        <v>605</v>
      </c>
      <c r="B450" s="20" t="s">
        <v>325</v>
      </c>
      <c r="C450" s="21" t="s">
        <v>29</v>
      </c>
      <c r="D450" s="22">
        <v>22.8</v>
      </c>
      <c r="E450" s="23">
        <v>37.25</v>
      </c>
      <c r="F450" s="22">
        <f t="shared" si="13"/>
        <v>37.25</v>
      </c>
      <c r="G450" s="22">
        <f>ROUND((D450*F450),2)</f>
        <v>849.3</v>
      </c>
      <c r="J450" s="25"/>
      <c r="K450" s="25"/>
      <c r="L450" s="25"/>
      <c r="M450" s="25"/>
      <c r="N450" s="24"/>
      <c r="O450" s="25"/>
    </row>
    <row r="451" spans="1:15" x14ac:dyDescent="0.25">
      <c r="A451" s="19" t="s">
        <v>606</v>
      </c>
      <c r="B451" s="20" t="s">
        <v>326</v>
      </c>
      <c r="C451" s="21" t="s">
        <v>29</v>
      </c>
      <c r="D451" s="22">
        <v>7.2</v>
      </c>
      <c r="E451" s="23">
        <v>83.12</v>
      </c>
      <c r="F451" s="22">
        <f t="shared" si="13"/>
        <v>83.12</v>
      </c>
      <c r="G451" s="22">
        <f>ROUND((D451*F451),2)</f>
        <v>598.46</v>
      </c>
      <c r="J451" s="25"/>
      <c r="K451" s="25"/>
      <c r="L451" s="25"/>
      <c r="M451" s="25"/>
      <c r="N451" s="24"/>
      <c r="O451" s="25"/>
    </row>
    <row r="452" spans="1:15" ht="30" x14ac:dyDescent="0.25">
      <c r="A452" s="19" t="s">
        <v>607</v>
      </c>
      <c r="B452" s="20" t="s">
        <v>327</v>
      </c>
      <c r="C452" s="21" t="s">
        <v>13</v>
      </c>
      <c r="D452" s="22">
        <v>7</v>
      </c>
      <c r="E452" s="23">
        <v>658.31</v>
      </c>
      <c r="F452" s="22">
        <f t="shared" si="13"/>
        <v>658.31</v>
      </c>
      <c r="G452" s="22">
        <f>ROUND((D452*F452),2)</f>
        <v>4608.17</v>
      </c>
      <c r="J452" s="25"/>
      <c r="K452" s="25"/>
      <c r="L452" s="25"/>
      <c r="M452" s="25"/>
      <c r="N452" s="24"/>
      <c r="O452" s="25"/>
    </row>
    <row r="453" spans="1:15" x14ac:dyDescent="0.25">
      <c r="E453" s="23" t="s">
        <v>330</v>
      </c>
      <c r="F453" s="22" t="s">
        <v>330</v>
      </c>
      <c r="J453" s="25"/>
      <c r="K453" s="25"/>
      <c r="L453" s="25"/>
      <c r="M453" s="25"/>
      <c r="N453" s="24"/>
      <c r="O453" s="25"/>
    </row>
    <row r="454" spans="1:15" x14ac:dyDescent="0.25">
      <c r="B454" s="20" t="s">
        <v>328</v>
      </c>
      <c r="E454" s="23" t="s">
        <v>330</v>
      </c>
      <c r="F454" s="22" t="s">
        <v>330</v>
      </c>
      <c r="G454" s="22">
        <f>SUM(G449:G452)</f>
        <v>6055.93</v>
      </c>
      <c r="J454" s="25"/>
      <c r="K454" s="25"/>
      <c r="L454" s="25"/>
      <c r="M454" s="25"/>
      <c r="N454" s="24"/>
      <c r="O454" s="25"/>
    </row>
    <row r="455" spans="1:15" x14ac:dyDescent="0.25">
      <c r="E455" s="23" t="s">
        <v>330</v>
      </c>
      <c r="F455" s="22" t="s">
        <v>330</v>
      </c>
      <c r="J455" s="25"/>
      <c r="K455" s="25"/>
      <c r="L455" s="25"/>
      <c r="M455" s="25"/>
      <c r="N455" s="24"/>
      <c r="O455" s="25"/>
    </row>
    <row r="456" spans="1:15" x14ac:dyDescent="0.25">
      <c r="E456" s="23" t="s">
        <v>330</v>
      </c>
      <c r="F456" s="22" t="s">
        <v>330</v>
      </c>
      <c r="J456" s="25"/>
      <c r="K456" s="25"/>
      <c r="L456" s="25"/>
      <c r="M456" s="25"/>
      <c r="N456" s="24"/>
      <c r="O456" s="25"/>
    </row>
    <row r="457" spans="1:15" s="16" customFormat="1" x14ac:dyDescent="0.25">
      <c r="A457" s="14"/>
      <c r="B457" s="15" t="s">
        <v>209</v>
      </c>
      <c r="D457" s="17"/>
      <c r="E457" s="18" t="s">
        <v>330</v>
      </c>
      <c r="F457" s="17" t="s">
        <v>330</v>
      </c>
      <c r="G457" s="17">
        <f>G362+G370+G395+G423+G431+G440+G446+G454</f>
        <v>38186.74</v>
      </c>
      <c r="J457" s="26"/>
      <c r="K457" s="26"/>
      <c r="L457" s="26"/>
      <c r="M457" s="26"/>
      <c r="N457" s="27"/>
      <c r="O457" s="27"/>
    </row>
    <row r="458" spans="1:15" s="16" customFormat="1" x14ac:dyDescent="0.25">
      <c r="A458" s="14"/>
      <c r="B458" s="15"/>
      <c r="D458" s="17"/>
      <c r="E458" s="18" t="s">
        <v>330</v>
      </c>
      <c r="F458" s="17" t="s">
        <v>330</v>
      </c>
      <c r="G458" s="17"/>
      <c r="J458" s="26"/>
      <c r="K458" s="26"/>
      <c r="L458" s="26"/>
      <c r="M458" s="26"/>
      <c r="N458" s="27"/>
      <c r="O458" s="26"/>
    </row>
    <row r="459" spans="1:15" s="16" customFormat="1" x14ac:dyDescent="0.25">
      <c r="A459" s="14"/>
      <c r="B459" s="15"/>
      <c r="D459" s="17"/>
      <c r="E459" s="18" t="s">
        <v>330</v>
      </c>
      <c r="F459" s="17" t="s">
        <v>330</v>
      </c>
      <c r="G459" s="17"/>
      <c r="J459" s="26"/>
      <c r="K459" s="26"/>
      <c r="L459" s="26"/>
      <c r="M459" s="26"/>
      <c r="N459" s="27"/>
      <c r="O459" s="26"/>
    </row>
    <row r="460" spans="1:15" s="16" customFormat="1" x14ac:dyDescent="0.25">
      <c r="A460" s="14"/>
      <c r="B460" s="15" t="s">
        <v>329</v>
      </c>
      <c r="D460" s="17"/>
      <c r="E460" s="18" t="s">
        <v>330</v>
      </c>
      <c r="F460" s="17" t="s">
        <v>330</v>
      </c>
      <c r="G460" s="17">
        <f>G233+G301+G354+G457</f>
        <v>2911774.91</v>
      </c>
      <c r="J460" s="26"/>
      <c r="K460" s="26"/>
      <c r="L460" s="26"/>
      <c r="M460" s="26"/>
      <c r="N460" s="27"/>
      <c r="O460" s="27"/>
    </row>
    <row r="461" spans="1:15" x14ac:dyDescent="0.25">
      <c r="J461" s="25"/>
      <c r="K461" s="25"/>
      <c r="L461" s="25"/>
      <c r="M461" s="25"/>
      <c r="N461" s="24"/>
      <c r="O461" s="25"/>
    </row>
    <row r="462" spans="1:15" x14ac:dyDescent="0.25">
      <c r="J462" s="25"/>
      <c r="K462" s="25"/>
      <c r="L462" s="25"/>
      <c r="M462" s="25"/>
      <c r="N462" s="24"/>
      <c r="O462" s="25"/>
    </row>
  </sheetData>
  <sheetProtection password="DF1A" sheet="1" objects="1" scenarios="1" selectLockedCells="1"/>
  <dataValidations count="1">
    <dataValidation allowBlank="1" showInputMessage="1" showErrorMessage="1" errorTitle="Fora da faixa" error="Intervalo de desconto entre 0 e 7,5%" sqref="G2"/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r:id="rId1"/>
  <headerFooter>
    <oddHeader>&amp;LProposta&amp;C&amp;"-,Negrito"&amp;14São Francisco do Glória
C.H. Bela Vista&amp;RJulho/2017</oddHeader>
    <oddFooter>&amp;LLicitante&amp;CPágina &amp;P de &amp;N</oddFooter>
  </headerFooter>
  <rowBreaks count="3" manualBreakCount="3">
    <brk id="234" max="6" man="1"/>
    <brk id="302" max="6" man="1"/>
    <brk id="35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t0602</vt:lpstr>
      <vt:lpstr>'t0602'!Area_de_impressao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Flavio Ferreira Duca</dc:creator>
  <cp:lastModifiedBy>Eduardo Flavio Ferreira Duca</cp:lastModifiedBy>
  <cp:lastPrinted>2017-09-26T16:46:23Z</cp:lastPrinted>
  <dcterms:created xsi:type="dcterms:W3CDTF">2017-08-03T17:01:36Z</dcterms:created>
  <dcterms:modified xsi:type="dcterms:W3CDTF">2017-09-26T17:32:49Z</dcterms:modified>
</cp:coreProperties>
</file>