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290"/>
  </bookViews>
  <sheets>
    <sheet name="t0602" sheetId="1" r:id="rId1"/>
  </sheets>
  <definedNames>
    <definedName name="_xlnm.Print_Area" localSheetId="0">'t0602'!$A$1:$H$832</definedName>
  </definedNames>
  <calcPr calcId="145621" fullPrecision="0"/>
</workbook>
</file>

<file path=xl/calcChain.xml><?xml version="1.0" encoding="utf-8"?>
<calcChain xmlns="http://schemas.openxmlformats.org/spreadsheetml/2006/main">
  <c r="G493" i="1" l="1"/>
  <c r="E491" i="1" l="1"/>
  <c r="E494" i="1"/>
  <c r="H493" i="1"/>
  <c r="G832" i="1" l="1"/>
  <c r="G831" i="1"/>
  <c r="G830" i="1"/>
  <c r="G829" i="1"/>
  <c r="G828" i="1"/>
  <c r="G827" i="1"/>
  <c r="G826" i="1"/>
  <c r="G825" i="1"/>
  <c r="G824" i="1"/>
  <c r="G823" i="1"/>
  <c r="H823" i="1" s="1"/>
  <c r="G822" i="1"/>
  <c r="G821" i="1"/>
  <c r="G820" i="1"/>
  <c r="G819" i="1"/>
  <c r="G818" i="1"/>
  <c r="G817" i="1"/>
  <c r="H817" i="1" s="1"/>
  <c r="G816" i="1"/>
  <c r="G815" i="1"/>
  <c r="G814" i="1"/>
  <c r="G813" i="1"/>
  <c r="G812" i="1"/>
  <c r="G811" i="1"/>
  <c r="H811" i="1" s="1"/>
  <c r="G810" i="1"/>
  <c r="G809" i="1"/>
  <c r="G808" i="1"/>
  <c r="G807" i="1"/>
  <c r="G806" i="1"/>
  <c r="G805" i="1"/>
  <c r="H805" i="1" s="1"/>
  <c r="G804" i="1"/>
  <c r="H804" i="1" s="1"/>
  <c r="G803" i="1"/>
  <c r="H803" i="1" s="1"/>
  <c r="G802" i="1"/>
  <c r="H802" i="1" s="1"/>
  <c r="G801" i="1"/>
  <c r="H801" i="1" s="1"/>
  <c r="G800" i="1"/>
  <c r="G799" i="1"/>
  <c r="G798" i="1"/>
  <c r="G797" i="1"/>
  <c r="G796" i="1"/>
  <c r="G795" i="1"/>
  <c r="H795" i="1" s="1"/>
  <c r="G794" i="1"/>
  <c r="G793" i="1"/>
  <c r="H793" i="1" s="1"/>
  <c r="G792" i="1"/>
  <c r="G791" i="1"/>
  <c r="G790" i="1"/>
  <c r="G789" i="1"/>
  <c r="G788" i="1"/>
  <c r="G787" i="1"/>
  <c r="H787" i="1" s="1"/>
  <c r="G786" i="1"/>
  <c r="H786" i="1" s="1"/>
  <c r="G785" i="1"/>
  <c r="H785" i="1" s="1"/>
  <c r="G784" i="1"/>
  <c r="H784" i="1" s="1"/>
  <c r="G783" i="1"/>
  <c r="H783" i="1" s="1"/>
  <c r="G782" i="1"/>
  <c r="H782" i="1" s="1"/>
  <c r="G781" i="1"/>
  <c r="H781" i="1" s="1"/>
  <c r="G780" i="1"/>
  <c r="G779" i="1"/>
  <c r="G778" i="1"/>
  <c r="G777" i="1"/>
  <c r="G776" i="1"/>
  <c r="G775" i="1"/>
  <c r="H775" i="1" s="1"/>
  <c r="G774" i="1"/>
  <c r="G773" i="1"/>
  <c r="G772" i="1"/>
  <c r="G771" i="1"/>
  <c r="G770" i="1"/>
  <c r="G769" i="1"/>
  <c r="G768" i="1"/>
  <c r="G767" i="1"/>
  <c r="G766" i="1"/>
  <c r="G765" i="1"/>
  <c r="H765" i="1" s="1"/>
  <c r="G764" i="1"/>
  <c r="G763" i="1"/>
  <c r="G762" i="1"/>
  <c r="G761" i="1"/>
  <c r="G760" i="1"/>
  <c r="G759" i="1"/>
  <c r="H759" i="1" s="1"/>
  <c r="G758" i="1"/>
  <c r="G757" i="1"/>
  <c r="H757" i="1" s="1"/>
  <c r="G756" i="1"/>
  <c r="G755" i="1"/>
  <c r="H755" i="1" s="1"/>
  <c r="G754" i="1"/>
  <c r="G753" i="1"/>
  <c r="G752" i="1"/>
  <c r="G751" i="1"/>
  <c r="G750" i="1"/>
  <c r="G749" i="1"/>
  <c r="H749" i="1" s="1"/>
  <c r="G748" i="1"/>
  <c r="G747" i="1"/>
  <c r="H747" i="1" s="1"/>
  <c r="G746" i="1"/>
  <c r="G745" i="1"/>
  <c r="G744" i="1"/>
  <c r="G743" i="1"/>
  <c r="G742" i="1"/>
  <c r="G741" i="1"/>
  <c r="H741" i="1" s="1"/>
  <c r="G740" i="1"/>
  <c r="G739" i="1"/>
  <c r="H739" i="1" s="1"/>
  <c r="G738" i="1"/>
  <c r="G737" i="1"/>
  <c r="H737" i="1" s="1"/>
  <c r="G736" i="1"/>
  <c r="G735" i="1"/>
  <c r="H735" i="1" s="1"/>
  <c r="G734" i="1"/>
  <c r="H734" i="1" s="1"/>
  <c r="G733" i="1"/>
  <c r="G732" i="1"/>
  <c r="G731" i="1"/>
  <c r="G730" i="1"/>
  <c r="G729" i="1"/>
  <c r="G728" i="1"/>
  <c r="H728" i="1" s="1"/>
  <c r="G727" i="1"/>
  <c r="G726" i="1"/>
  <c r="H726" i="1" s="1"/>
  <c r="G725" i="1"/>
  <c r="H725" i="1" s="1"/>
  <c r="G724" i="1"/>
  <c r="G723" i="1"/>
  <c r="H723" i="1" s="1"/>
  <c r="G722" i="1"/>
  <c r="H722" i="1" s="1"/>
  <c r="G721" i="1"/>
  <c r="H721" i="1" s="1"/>
  <c r="G720" i="1"/>
  <c r="G719" i="1"/>
  <c r="G718" i="1"/>
  <c r="G717" i="1"/>
  <c r="G716" i="1"/>
  <c r="G715" i="1"/>
  <c r="H715" i="1" s="1"/>
  <c r="G714" i="1"/>
  <c r="H714" i="1" s="1"/>
  <c r="G713" i="1"/>
  <c r="H713" i="1" s="1"/>
  <c r="G712" i="1"/>
  <c r="G711" i="1"/>
  <c r="G710" i="1"/>
  <c r="G709" i="1"/>
  <c r="G708" i="1"/>
  <c r="G707" i="1"/>
  <c r="H707" i="1" s="1"/>
  <c r="G706" i="1"/>
  <c r="H706" i="1" s="1"/>
  <c r="G705" i="1"/>
  <c r="H705" i="1" s="1"/>
  <c r="G704" i="1"/>
  <c r="G703" i="1"/>
  <c r="G702" i="1"/>
  <c r="G701" i="1"/>
  <c r="G700" i="1"/>
  <c r="G699" i="1"/>
  <c r="H699" i="1" s="1"/>
  <c r="G698" i="1"/>
  <c r="H698" i="1" s="1"/>
  <c r="G697" i="1"/>
  <c r="H697" i="1" s="1"/>
  <c r="G696" i="1"/>
  <c r="H696" i="1" s="1"/>
  <c r="G695" i="1"/>
  <c r="H695" i="1" s="1"/>
  <c r="G694" i="1"/>
  <c r="H694" i="1" s="1"/>
  <c r="G693" i="1"/>
  <c r="H693" i="1" s="1"/>
  <c r="G692" i="1"/>
  <c r="H692" i="1" s="1"/>
  <c r="G691" i="1"/>
  <c r="H691" i="1" s="1"/>
  <c r="G690" i="1"/>
  <c r="H690" i="1" s="1"/>
  <c r="G689" i="1"/>
  <c r="H689" i="1" s="1"/>
  <c r="G688" i="1"/>
  <c r="H688" i="1" s="1"/>
  <c r="G687" i="1"/>
  <c r="H687" i="1" s="1"/>
  <c r="G686" i="1"/>
  <c r="G685" i="1"/>
  <c r="H685" i="1" s="1"/>
  <c r="G684" i="1"/>
  <c r="G683" i="1"/>
  <c r="H683" i="1" s="1"/>
  <c r="G682" i="1"/>
  <c r="G681" i="1"/>
  <c r="H681" i="1" s="1"/>
  <c r="G680" i="1"/>
  <c r="G679" i="1"/>
  <c r="H679" i="1" s="1"/>
  <c r="G678" i="1"/>
  <c r="G677" i="1"/>
  <c r="H677" i="1" s="1"/>
  <c r="G676" i="1"/>
  <c r="G675" i="1"/>
  <c r="G674" i="1"/>
  <c r="G673" i="1"/>
  <c r="G672" i="1"/>
  <c r="G671" i="1"/>
  <c r="H671" i="1" s="1"/>
  <c r="G670" i="1"/>
  <c r="H670" i="1" s="1"/>
  <c r="G669" i="1"/>
  <c r="G668" i="1"/>
  <c r="H668" i="1" s="1"/>
  <c r="G667" i="1"/>
  <c r="H667" i="1" s="1"/>
  <c r="G666" i="1"/>
  <c r="H666" i="1" s="1"/>
  <c r="G665" i="1"/>
  <c r="H665" i="1" s="1"/>
  <c r="G664" i="1"/>
  <c r="G663" i="1"/>
  <c r="H663" i="1" s="1"/>
  <c r="G662" i="1"/>
  <c r="G661" i="1"/>
  <c r="H661" i="1" s="1"/>
  <c r="G660" i="1"/>
  <c r="H660" i="1" s="1"/>
  <c r="G659" i="1"/>
  <c r="G658" i="1"/>
  <c r="H658" i="1" s="1"/>
  <c r="G657" i="1"/>
  <c r="H657" i="1" s="1"/>
  <c r="G656" i="1"/>
  <c r="G655" i="1"/>
  <c r="H655" i="1" s="1"/>
  <c r="G654" i="1"/>
  <c r="H654" i="1" s="1"/>
  <c r="G653" i="1"/>
  <c r="H653" i="1" s="1"/>
  <c r="G652" i="1"/>
  <c r="H652" i="1" s="1"/>
  <c r="G651" i="1"/>
  <c r="G650" i="1"/>
  <c r="H650" i="1" s="1"/>
  <c r="G649" i="1"/>
  <c r="G648" i="1"/>
  <c r="H648" i="1" s="1"/>
  <c r="G647" i="1"/>
  <c r="G646" i="1"/>
  <c r="G645" i="1"/>
  <c r="G644" i="1"/>
  <c r="G643" i="1"/>
  <c r="G642" i="1"/>
  <c r="H642" i="1" s="1"/>
  <c r="G641" i="1"/>
  <c r="G640" i="1"/>
  <c r="G639" i="1"/>
  <c r="G638" i="1"/>
  <c r="G637" i="1"/>
  <c r="G636" i="1"/>
  <c r="H636" i="1" s="1"/>
  <c r="G635" i="1"/>
  <c r="H635" i="1" s="1"/>
  <c r="G634" i="1"/>
  <c r="H634" i="1" s="1"/>
  <c r="G633" i="1"/>
  <c r="G632" i="1"/>
  <c r="H632" i="1" s="1"/>
  <c r="G631" i="1"/>
  <c r="G630" i="1"/>
  <c r="G629" i="1"/>
  <c r="G628" i="1"/>
  <c r="G627" i="1"/>
  <c r="G626" i="1"/>
  <c r="H626" i="1" s="1"/>
  <c r="G625" i="1"/>
  <c r="G624" i="1"/>
  <c r="H624" i="1" s="1"/>
  <c r="G623" i="1"/>
  <c r="H623" i="1" s="1"/>
  <c r="G622" i="1"/>
  <c r="G621" i="1"/>
  <c r="H621" i="1" s="1"/>
  <c r="G620" i="1"/>
  <c r="G619" i="1"/>
  <c r="G618" i="1"/>
  <c r="G617" i="1"/>
  <c r="G616" i="1"/>
  <c r="G615" i="1"/>
  <c r="H615" i="1" s="1"/>
  <c r="G614" i="1"/>
  <c r="H614" i="1" s="1"/>
  <c r="G613" i="1"/>
  <c r="G612" i="1"/>
  <c r="H612" i="1" s="1"/>
  <c r="G611" i="1"/>
  <c r="G610" i="1"/>
  <c r="H610" i="1" s="1"/>
  <c r="G609" i="1"/>
  <c r="G608" i="1"/>
  <c r="G607" i="1"/>
  <c r="G606" i="1"/>
  <c r="G605" i="1"/>
  <c r="G604" i="1"/>
  <c r="H604" i="1" s="1"/>
  <c r="G603" i="1"/>
  <c r="H603" i="1" s="1"/>
  <c r="G602" i="1"/>
  <c r="H602" i="1" s="1"/>
  <c r="G601" i="1"/>
  <c r="H601" i="1" s="1"/>
  <c r="G600" i="1"/>
  <c r="H600" i="1" s="1"/>
  <c r="G599" i="1"/>
  <c r="G598" i="1"/>
  <c r="H598" i="1" s="1"/>
  <c r="G597" i="1"/>
  <c r="H597" i="1" s="1"/>
  <c r="G596" i="1"/>
  <c r="H596" i="1" s="1"/>
  <c r="G595" i="1"/>
  <c r="G594" i="1"/>
  <c r="G593" i="1"/>
  <c r="G592" i="1"/>
  <c r="G591" i="1"/>
  <c r="G590" i="1"/>
  <c r="H590" i="1" s="1"/>
  <c r="G589" i="1"/>
  <c r="G588" i="1"/>
  <c r="G587" i="1"/>
  <c r="G586" i="1"/>
  <c r="G585" i="1"/>
  <c r="G584" i="1"/>
  <c r="G583" i="1"/>
  <c r="G582" i="1"/>
  <c r="G581" i="1"/>
  <c r="G580" i="1"/>
  <c r="G579" i="1"/>
  <c r="G578" i="1"/>
  <c r="H578" i="1" s="1"/>
  <c r="G577" i="1"/>
  <c r="G576" i="1"/>
  <c r="H576" i="1" s="1"/>
  <c r="G575" i="1"/>
  <c r="H575" i="1" s="1"/>
  <c r="G574" i="1"/>
  <c r="G573" i="1"/>
  <c r="H573" i="1" s="1"/>
  <c r="G572" i="1"/>
  <c r="H572" i="1" s="1"/>
  <c r="G571" i="1"/>
  <c r="H571" i="1" s="1"/>
  <c r="G570" i="1"/>
  <c r="H570" i="1" s="1"/>
  <c r="G569" i="1"/>
  <c r="H569" i="1" s="1"/>
  <c r="G568" i="1"/>
  <c r="H568" i="1" s="1"/>
  <c r="G567" i="1"/>
  <c r="G566" i="1"/>
  <c r="H566" i="1" s="1"/>
  <c r="G565" i="1"/>
  <c r="H565" i="1" s="1"/>
  <c r="G564" i="1"/>
  <c r="G563" i="1"/>
  <c r="H563" i="1" s="1"/>
  <c r="G562" i="1"/>
  <c r="H562" i="1" s="1"/>
  <c r="G561" i="1"/>
  <c r="G560" i="1"/>
  <c r="H560" i="1" s="1"/>
  <c r="G559" i="1"/>
  <c r="H559" i="1" s="1"/>
  <c r="G558" i="1"/>
  <c r="H558" i="1" s="1"/>
  <c r="G557" i="1"/>
  <c r="H557" i="1" s="1"/>
  <c r="G556" i="1"/>
  <c r="H556" i="1" s="1"/>
  <c r="G555" i="1"/>
  <c r="G554" i="1"/>
  <c r="G553" i="1"/>
  <c r="G552" i="1"/>
  <c r="G551" i="1"/>
  <c r="G550" i="1"/>
  <c r="G549" i="1"/>
  <c r="G548" i="1"/>
  <c r="G547" i="1"/>
  <c r="G546" i="1"/>
  <c r="G545" i="1"/>
  <c r="G544" i="1"/>
  <c r="H544" i="1" s="1"/>
  <c r="G543" i="1"/>
  <c r="H543" i="1" s="1"/>
  <c r="G542" i="1"/>
  <c r="H542" i="1" s="1"/>
  <c r="G541" i="1"/>
  <c r="G540" i="1"/>
  <c r="H540" i="1" s="1"/>
  <c r="G539" i="1"/>
  <c r="G538" i="1"/>
  <c r="H538" i="1" s="1"/>
  <c r="G537" i="1"/>
  <c r="H537" i="1" s="1"/>
  <c r="G536" i="1"/>
  <c r="G535" i="1"/>
  <c r="H535" i="1" s="1"/>
  <c r="G534" i="1"/>
  <c r="G533" i="1"/>
  <c r="G532" i="1"/>
  <c r="G531" i="1"/>
  <c r="G530" i="1"/>
  <c r="G529" i="1"/>
  <c r="H529" i="1" s="1"/>
  <c r="G528" i="1"/>
  <c r="G527" i="1"/>
  <c r="H527" i="1" s="1"/>
  <c r="G526" i="1"/>
  <c r="H526" i="1" s="1"/>
  <c r="G525" i="1"/>
  <c r="G524" i="1"/>
  <c r="H524" i="1" s="1"/>
  <c r="G523" i="1"/>
  <c r="G522" i="1"/>
  <c r="G521" i="1"/>
  <c r="G520" i="1"/>
  <c r="G519" i="1"/>
  <c r="G518" i="1"/>
  <c r="H518" i="1" s="1"/>
  <c r="G517" i="1"/>
  <c r="G516" i="1"/>
  <c r="H516" i="1" s="1"/>
  <c r="G515" i="1"/>
  <c r="H515" i="1" s="1"/>
  <c r="G514" i="1"/>
  <c r="G513" i="1"/>
  <c r="H513" i="1" s="1"/>
  <c r="G512" i="1"/>
  <c r="H512" i="1" s="1"/>
  <c r="G511" i="1"/>
  <c r="H511" i="1" s="1"/>
  <c r="G510" i="1"/>
  <c r="G509" i="1"/>
  <c r="H509" i="1" s="1"/>
  <c r="G508" i="1"/>
  <c r="G507" i="1"/>
  <c r="H507" i="1" s="1"/>
  <c r="G506" i="1"/>
  <c r="G505" i="1"/>
  <c r="G504" i="1"/>
  <c r="G503" i="1"/>
  <c r="G502" i="1"/>
  <c r="G501" i="1"/>
  <c r="H501" i="1" s="1"/>
  <c r="G500" i="1"/>
  <c r="G499" i="1"/>
  <c r="H499" i="1" s="1"/>
  <c r="G498" i="1"/>
  <c r="H498" i="1" s="1"/>
  <c r="G497" i="1"/>
  <c r="G496" i="1"/>
  <c r="H496" i="1" s="1"/>
  <c r="G495" i="1"/>
  <c r="H495" i="1" s="1"/>
  <c r="G494" i="1"/>
  <c r="H494" i="1" s="1"/>
  <c r="G492" i="1"/>
  <c r="H492" i="1" s="1"/>
  <c r="G491" i="1"/>
  <c r="H491" i="1" s="1"/>
  <c r="G490" i="1"/>
  <c r="G489" i="1"/>
  <c r="G488" i="1"/>
  <c r="G487" i="1"/>
  <c r="G486" i="1"/>
  <c r="G485" i="1"/>
  <c r="H485" i="1" s="1"/>
  <c r="G484" i="1"/>
  <c r="H484" i="1" s="1"/>
  <c r="G483" i="1"/>
  <c r="G482" i="1"/>
  <c r="H482" i="1" s="1"/>
  <c r="G481" i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G471" i="1"/>
  <c r="H471" i="1" s="1"/>
  <c r="G470" i="1"/>
  <c r="G469" i="1"/>
  <c r="G468" i="1"/>
  <c r="G467" i="1"/>
  <c r="G466" i="1"/>
  <c r="G465" i="1"/>
  <c r="H465" i="1" s="1"/>
  <c r="G464" i="1"/>
  <c r="H464" i="1" s="1"/>
  <c r="G463" i="1"/>
  <c r="H463" i="1" s="1"/>
  <c r="G462" i="1"/>
  <c r="H462" i="1" s="1"/>
  <c r="G461" i="1"/>
  <c r="G460" i="1"/>
  <c r="G459" i="1"/>
  <c r="G458" i="1"/>
  <c r="G457" i="1"/>
  <c r="G456" i="1"/>
  <c r="H456" i="1" s="1"/>
  <c r="G455" i="1"/>
  <c r="H455" i="1" s="1"/>
  <c r="G454" i="1"/>
  <c r="H454" i="1" s="1"/>
  <c r="G453" i="1"/>
  <c r="H453" i="1" s="1"/>
  <c r="G452" i="1"/>
  <c r="H452" i="1" s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G440" i="1"/>
  <c r="H440" i="1" s="1"/>
  <c r="G439" i="1"/>
  <c r="G438" i="1"/>
  <c r="H438" i="1" s="1"/>
  <c r="G437" i="1"/>
  <c r="G436" i="1"/>
  <c r="H436" i="1" s="1"/>
  <c r="G435" i="1"/>
  <c r="G434" i="1"/>
  <c r="H434" i="1" s="1"/>
  <c r="G433" i="1"/>
  <c r="G432" i="1"/>
  <c r="G431" i="1"/>
  <c r="G430" i="1"/>
  <c r="G429" i="1"/>
  <c r="G428" i="1"/>
  <c r="H428" i="1" s="1"/>
  <c r="G427" i="1"/>
  <c r="H427" i="1" s="1"/>
  <c r="G426" i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G417" i="1"/>
  <c r="H417" i="1" s="1"/>
  <c r="G416" i="1"/>
  <c r="H416" i="1" s="1"/>
  <c r="G415" i="1"/>
  <c r="H415" i="1" s="1"/>
  <c r="G414" i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G379" i="1"/>
  <c r="H379" i="1" s="1"/>
  <c r="G378" i="1"/>
  <c r="H378" i="1" s="1"/>
  <c r="G377" i="1"/>
  <c r="H377" i="1" s="1"/>
  <c r="G376" i="1"/>
  <c r="H376" i="1" s="1"/>
  <c r="G375" i="1"/>
  <c r="H375" i="1" s="1"/>
  <c r="G374" i="1"/>
  <c r="H374" i="1" s="1"/>
  <c r="G373" i="1"/>
  <c r="H373" i="1" s="1"/>
  <c r="G372" i="1"/>
  <c r="H372" i="1" s="1"/>
  <c r="G371" i="1"/>
  <c r="H371" i="1" s="1"/>
  <c r="G370" i="1"/>
  <c r="H370" i="1" s="1"/>
  <c r="G369" i="1"/>
  <c r="G368" i="1"/>
  <c r="H368" i="1" s="1"/>
  <c r="G367" i="1"/>
  <c r="H367" i="1" s="1"/>
  <c r="G366" i="1"/>
  <c r="G365" i="1"/>
  <c r="H365" i="1" s="1"/>
  <c r="G364" i="1"/>
  <c r="H364" i="1" s="1"/>
  <c r="G363" i="1"/>
  <c r="H363" i="1" s="1"/>
  <c r="G362" i="1"/>
  <c r="G361" i="1"/>
  <c r="G360" i="1"/>
  <c r="G359" i="1"/>
  <c r="G358" i="1"/>
  <c r="G357" i="1"/>
  <c r="H357" i="1" s="1"/>
  <c r="G356" i="1"/>
  <c r="G355" i="1"/>
  <c r="H355" i="1" s="1"/>
  <c r="G354" i="1"/>
  <c r="G353" i="1"/>
  <c r="G352" i="1"/>
  <c r="G351" i="1"/>
  <c r="G350" i="1"/>
  <c r="G349" i="1"/>
  <c r="H349" i="1" s="1"/>
  <c r="G348" i="1"/>
  <c r="G347" i="1"/>
  <c r="H347" i="1" s="1"/>
  <c r="G346" i="1"/>
  <c r="G345" i="1"/>
  <c r="H345" i="1" s="1"/>
  <c r="G344" i="1"/>
  <c r="G343" i="1"/>
  <c r="H343" i="1" s="1"/>
  <c r="G342" i="1"/>
  <c r="G341" i="1"/>
  <c r="G340" i="1"/>
  <c r="G339" i="1"/>
  <c r="G338" i="1"/>
  <c r="G337" i="1"/>
  <c r="H337" i="1" s="1"/>
  <c r="G336" i="1"/>
  <c r="G335" i="1"/>
  <c r="H335" i="1" s="1"/>
  <c r="G334" i="1"/>
  <c r="H334" i="1" s="1"/>
  <c r="G333" i="1"/>
  <c r="G332" i="1"/>
  <c r="H332" i="1" s="1"/>
  <c r="G331" i="1"/>
  <c r="H331" i="1" s="1"/>
  <c r="G330" i="1"/>
  <c r="G329" i="1"/>
  <c r="G328" i="1"/>
  <c r="G327" i="1"/>
  <c r="G326" i="1"/>
  <c r="G325" i="1"/>
  <c r="H325" i="1" s="1"/>
  <c r="G324" i="1"/>
  <c r="G323" i="1"/>
  <c r="H323" i="1" s="1"/>
  <c r="G322" i="1"/>
  <c r="H322" i="1" s="1"/>
  <c r="G321" i="1"/>
  <c r="G320" i="1"/>
  <c r="H320" i="1" s="1"/>
  <c r="G319" i="1"/>
  <c r="H319" i="1" s="1"/>
  <c r="G318" i="1"/>
  <c r="H318" i="1" s="1"/>
  <c r="G317" i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G310" i="1"/>
  <c r="H310" i="1" s="1"/>
  <c r="G309" i="1"/>
  <c r="H309" i="1" s="1"/>
  <c r="G308" i="1"/>
  <c r="G307" i="1"/>
  <c r="G306" i="1"/>
  <c r="G305" i="1"/>
  <c r="G304" i="1"/>
  <c r="G303" i="1"/>
  <c r="H303" i="1" s="1"/>
  <c r="G302" i="1"/>
  <c r="G301" i="1"/>
  <c r="G300" i="1"/>
  <c r="G299" i="1"/>
  <c r="G298" i="1"/>
  <c r="G297" i="1"/>
  <c r="G296" i="1"/>
  <c r="G295" i="1"/>
  <c r="G294" i="1"/>
  <c r="G293" i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G286" i="1"/>
  <c r="H286" i="1" s="1"/>
  <c r="G285" i="1"/>
  <c r="H285" i="1" s="1"/>
  <c r="G284" i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G245" i="1"/>
  <c r="H245" i="1" s="1"/>
  <c r="G244" i="1"/>
  <c r="G243" i="1"/>
  <c r="H243" i="1" s="1"/>
  <c r="G242" i="1"/>
  <c r="H242" i="1" s="1"/>
  <c r="G241" i="1"/>
  <c r="H241" i="1" s="1"/>
  <c r="G240" i="1"/>
  <c r="H240" i="1" s="1"/>
  <c r="G239" i="1"/>
  <c r="G238" i="1"/>
  <c r="G237" i="1"/>
  <c r="G236" i="1"/>
  <c r="G235" i="1"/>
  <c r="G234" i="1"/>
  <c r="H234" i="1" s="1"/>
  <c r="G233" i="1"/>
  <c r="H233" i="1" s="1"/>
  <c r="G232" i="1"/>
  <c r="H232" i="1" s="1"/>
  <c r="G231" i="1"/>
  <c r="H231" i="1" s="1"/>
  <c r="G230" i="1"/>
  <c r="G229" i="1"/>
  <c r="H229" i="1" s="1"/>
  <c r="G228" i="1"/>
  <c r="H228" i="1" s="1"/>
  <c r="G227" i="1"/>
  <c r="H227" i="1" s="1"/>
  <c r="G226" i="1"/>
  <c r="G225" i="1"/>
  <c r="H225" i="1" s="1"/>
  <c r="G224" i="1"/>
  <c r="H224" i="1" s="1"/>
  <c r="G223" i="1"/>
  <c r="G222" i="1"/>
  <c r="G221" i="1"/>
  <c r="G220" i="1"/>
  <c r="G219" i="1"/>
  <c r="G218" i="1"/>
  <c r="H218" i="1" s="1"/>
  <c r="G217" i="1"/>
  <c r="G216" i="1"/>
  <c r="H216" i="1" s="1"/>
  <c r="G215" i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G205" i="1"/>
  <c r="G204" i="1"/>
  <c r="G203" i="1"/>
  <c r="G202" i="1"/>
  <c r="G201" i="1"/>
  <c r="H201" i="1" s="1"/>
  <c r="G200" i="1"/>
  <c r="H200" i="1" s="1"/>
  <c r="G199" i="1"/>
  <c r="H199" i="1" s="1"/>
  <c r="G198" i="1"/>
  <c r="G197" i="1"/>
  <c r="H197" i="1" s="1"/>
  <c r="G196" i="1"/>
  <c r="G195" i="1"/>
  <c r="H195" i="1" s="1"/>
  <c r="G194" i="1"/>
  <c r="G193" i="1"/>
  <c r="G192" i="1"/>
  <c r="G191" i="1"/>
  <c r="G190" i="1"/>
  <c r="G189" i="1"/>
  <c r="H189" i="1" s="1"/>
  <c r="G188" i="1"/>
  <c r="G187" i="1"/>
  <c r="G186" i="1"/>
  <c r="G185" i="1"/>
  <c r="G184" i="1"/>
  <c r="G183" i="1"/>
  <c r="G182" i="1"/>
  <c r="G181" i="1"/>
  <c r="G180" i="1"/>
  <c r="G179" i="1"/>
  <c r="G178" i="1"/>
  <c r="H178" i="1" s="1"/>
  <c r="G177" i="1"/>
  <c r="H177" i="1" s="1"/>
  <c r="G176" i="1"/>
  <c r="H176" i="1" s="1"/>
  <c r="G175" i="1"/>
  <c r="G174" i="1"/>
  <c r="G173" i="1"/>
  <c r="G172" i="1"/>
  <c r="G171" i="1"/>
  <c r="G170" i="1"/>
  <c r="H170" i="1" s="1"/>
  <c r="G169" i="1"/>
  <c r="G168" i="1"/>
  <c r="G167" i="1"/>
  <c r="G166" i="1"/>
  <c r="G165" i="1"/>
  <c r="G164" i="1"/>
  <c r="H164" i="1" s="1"/>
  <c r="G163" i="1"/>
  <c r="H163" i="1" s="1"/>
  <c r="G162" i="1"/>
  <c r="G161" i="1"/>
  <c r="H161" i="1" s="1"/>
  <c r="G160" i="1"/>
  <c r="G159" i="1"/>
  <c r="G158" i="1"/>
  <c r="G157" i="1"/>
  <c r="G156" i="1"/>
  <c r="G155" i="1"/>
  <c r="H155" i="1" s="1"/>
  <c r="G154" i="1"/>
  <c r="G153" i="1"/>
  <c r="H153" i="1" s="1"/>
  <c r="G152" i="1"/>
  <c r="G151" i="1"/>
  <c r="G150" i="1"/>
  <c r="G149" i="1"/>
  <c r="G148" i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G136" i="1"/>
  <c r="H136" i="1" s="1"/>
  <c r="G135" i="1"/>
  <c r="H135" i="1" s="1"/>
  <c r="G134" i="1"/>
  <c r="H134" i="1" s="1"/>
  <c r="G133" i="1"/>
  <c r="G132" i="1"/>
  <c r="H132" i="1" s="1"/>
  <c r="G131" i="1"/>
  <c r="G130" i="1"/>
  <c r="H130" i="1" s="1"/>
  <c r="G129" i="1"/>
  <c r="G128" i="1"/>
  <c r="H128" i="1" s="1"/>
  <c r="G127" i="1"/>
  <c r="H127" i="1" s="1"/>
  <c r="G126" i="1"/>
  <c r="G125" i="1"/>
  <c r="H125" i="1" s="1"/>
  <c r="G124" i="1"/>
  <c r="G123" i="1"/>
  <c r="G122" i="1"/>
  <c r="G121" i="1"/>
  <c r="G120" i="1"/>
  <c r="G119" i="1"/>
  <c r="H119" i="1" s="1"/>
  <c r="G118" i="1"/>
  <c r="H118" i="1" s="1"/>
  <c r="G117" i="1"/>
  <c r="G116" i="1"/>
  <c r="H116" i="1" s="1"/>
  <c r="G115" i="1"/>
  <c r="H115" i="1" s="1"/>
  <c r="G114" i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G107" i="1"/>
  <c r="H107" i="1" s="1"/>
  <c r="G106" i="1"/>
  <c r="H106" i="1" s="1"/>
  <c r="G105" i="1"/>
  <c r="H105" i="1" s="1"/>
  <c r="G104" i="1"/>
  <c r="G103" i="1"/>
  <c r="H103" i="1" s="1"/>
  <c r="G102" i="1"/>
  <c r="G101" i="1"/>
  <c r="H101" i="1" s="1"/>
  <c r="G100" i="1"/>
  <c r="H100" i="1" s="1"/>
  <c r="G99" i="1"/>
  <c r="G98" i="1"/>
  <c r="G97" i="1"/>
  <c r="G96" i="1"/>
  <c r="G95" i="1"/>
  <c r="G94" i="1"/>
  <c r="H94" i="1" s="1"/>
  <c r="G93" i="1"/>
  <c r="G92" i="1"/>
  <c r="H92" i="1" s="1"/>
  <c r="G91" i="1"/>
  <c r="G90" i="1"/>
  <c r="G89" i="1"/>
  <c r="G88" i="1"/>
  <c r="G87" i="1"/>
  <c r="G86" i="1"/>
  <c r="H86" i="1" s="1"/>
  <c r="G85" i="1"/>
  <c r="G84" i="1"/>
  <c r="G83" i="1"/>
  <c r="G82" i="1"/>
  <c r="G81" i="1"/>
  <c r="G80" i="1"/>
  <c r="G79" i="1"/>
  <c r="G78" i="1"/>
  <c r="G77" i="1"/>
  <c r="G76" i="1"/>
  <c r="G75" i="1"/>
  <c r="H75" i="1" s="1"/>
  <c r="G74" i="1"/>
  <c r="G73" i="1"/>
  <c r="H73" i="1" s="1"/>
  <c r="G72" i="1"/>
  <c r="G71" i="1"/>
  <c r="H71" i="1" s="1"/>
  <c r="G70" i="1"/>
  <c r="H70" i="1" s="1"/>
  <c r="G69" i="1"/>
  <c r="G68" i="1"/>
  <c r="G67" i="1"/>
  <c r="G66" i="1"/>
  <c r="G65" i="1"/>
  <c r="G64" i="1"/>
  <c r="H64" i="1" s="1"/>
  <c r="G63" i="1"/>
  <c r="H63" i="1" s="1"/>
  <c r="G62" i="1"/>
  <c r="G61" i="1"/>
  <c r="H61" i="1" s="1"/>
  <c r="G60" i="1"/>
  <c r="G59" i="1"/>
  <c r="H59" i="1" s="1"/>
  <c r="G58" i="1"/>
  <c r="G57" i="1"/>
  <c r="H57" i="1" s="1"/>
  <c r="G56" i="1"/>
  <c r="G55" i="1"/>
  <c r="H55" i="1" s="1"/>
  <c r="G54" i="1"/>
  <c r="H54" i="1" s="1"/>
  <c r="G53" i="1"/>
  <c r="H53" i="1" s="1"/>
  <c r="G52" i="1"/>
  <c r="G51" i="1"/>
  <c r="H51" i="1" s="1"/>
  <c r="G50" i="1"/>
  <c r="H50" i="1" s="1"/>
  <c r="G49" i="1"/>
  <c r="G48" i="1"/>
  <c r="H48" i="1" s="1"/>
  <c r="G47" i="1"/>
  <c r="G46" i="1"/>
  <c r="H46" i="1" s="1"/>
  <c r="G45" i="1"/>
  <c r="G44" i="1"/>
  <c r="H44" i="1" s="1"/>
  <c r="G43" i="1"/>
  <c r="G42" i="1"/>
  <c r="H42" i="1" s="1"/>
  <c r="G41" i="1"/>
  <c r="H41" i="1" s="1"/>
  <c r="G40" i="1"/>
  <c r="H40" i="1" s="1"/>
  <c r="G39" i="1"/>
  <c r="G38" i="1"/>
  <c r="H38" i="1" s="1"/>
  <c r="G37" i="1"/>
  <c r="G36" i="1"/>
  <c r="G35" i="1"/>
  <c r="G34" i="1"/>
  <c r="G33" i="1"/>
  <c r="G32" i="1"/>
  <c r="H32" i="1" s="1"/>
  <c r="G31" i="1"/>
  <c r="H31" i="1" s="1"/>
  <c r="G30" i="1"/>
  <c r="H30" i="1" s="1"/>
  <c r="G29" i="1"/>
  <c r="H29" i="1" s="1"/>
  <c r="G28" i="1"/>
  <c r="G27" i="1"/>
  <c r="G26" i="1"/>
  <c r="G25" i="1"/>
  <c r="G24" i="1"/>
  <c r="G23" i="1"/>
  <c r="H23" i="1" s="1"/>
  <c r="G22" i="1"/>
  <c r="G21" i="1"/>
  <c r="H21" i="1" s="1"/>
  <c r="G20" i="1"/>
  <c r="G19" i="1"/>
  <c r="H19" i="1" s="1"/>
  <c r="G18" i="1"/>
  <c r="G17" i="1"/>
  <c r="H17" i="1" s="1"/>
  <c r="G16" i="1"/>
  <c r="G15" i="1"/>
  <c r="H15" i="1" s="1"/>
  <c r="G14" i="1"/>
  <c r="G13" i="1"/>
  <c r="G12" i="1"/>
  <c r="G11" i="1"/>
  <c r="G10" i="1"/>
  <c r="G9" i="1"/>
  <c r="H9" i="1" s="1"/>
  <c r="G8" i="1"/>
  <c r="H8" i="1" s="1"/>
  <c r="G2" i="1"/>
  <c r="H88" i="1" l="1"/>
  <c r="H172" i="1"/>
  <c r="H191" i="1"/>
  <c r="H305" i="1"/>
  <c r="H359" i="1"/>
  <c r="H592" i="1"/>
  <c r="H644" i="1"/>
  <c r="H767" i="1"/>
  <c r="H777" i="1"/>
  <c r="H813" i="1"/>
  <c r="H819" i="1"/>
  <c r="H825" i="1"/>
  <c r="H797" i="1" l="1"/>
  <c r="H11" i="1"/>
  <c r="H166" i="1"/>
  <c r="H487" i="1"/>
  <c r="H339" i="1"/>
  <c r="H709" i="1"/>
  <c r="H701" i="1"/>
  <c r="H717" i="1"/>
  <c r="H673" i="1"/>
  <c r="H580" i="1"/>
  <c r="H583" i="1" s="1"/>
  <c r="H584" i="1" s="1"/>
  <c r="H149" i="1"/>
  <c r="H96" i="1"/>
  <c r="H730" i="1"/>
  <c r="H751" i="1"/>
  <c r="H761" i="1"/>
  <c r="H220" i="1"/>
  <c r="H807" i="1"/>
  <c r="H638" i="1"/>
  <c r="H617" i="1"/>
  <c r="H546" i="1"/>
  <c r="H467" i="1"/>
  <c r="H458" i="1"/>
  <c r="H66" i="1"/>
  <c r="H34" i="1"/>
  <c r="H327" i="1"/>
  <c r="H743" i="1"/>
  <c r="H236" i="1"/>
  <c r="H180" i="1"/>
  <c r="H157" i="1"/>
  <c r="H121" i="1"/>
  <c r="H77" i="1"/>
  <c r="H789" i="1"/>
  <c r="H628" i="1"/>
  <c r="H606" i="1"/>
  <c r="H531" i="1"/>
  <c r="H520" i="1"/>
  <c r="H503" i="1"/>
  <c r="H430" i="1"/>
  <c r="H351" i="1"/>
  <c r="H294" i="1"/>
  <c r="H203" i="1"/>
  <c r="H25" i="1"/>
  <c r="H80" i="1" l="1"/>
  <c r="H828" i="1"/>
  <c r="H829" i="1" s="1"/>
  <c r="H769" i="1"/>
  <c r="H297" i="1"/>
  <c r="H183" i="1"/>
  <c r="H549" i="1"/>
  <c r="H550" i="1" s="1"/>
  <c r="H832" i="1" l="1"/>
</calcChain>
</file>

<file path=xl/sharedStrings.xml><?xml version="1.0" encoding="utf-8"?>
<sst xmlns="http://schemas.openxmlformats.org/spreadsheetml/2006/main" count="2163" uniqueCount="1342">
  <si>
    <t>PLANILHA DE PRECOS</t>
  </si>
  <si>
    <t>Terraplanagem e Obras Complementares</t>
  </si>
  <si>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</si>
  <si>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</si>
  <si>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</si>
  <si>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</si>
  <si>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</si>
  <si>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 xml:space="preserve">Pr. Unitario   </t>
  </si>
  <si>
    <t xml:space="preserve">Pr. Total      </t>
  </si>
  <si>
    <t xml:space="preserve"> 21.</t>
  </si>
  <si>
    <t>SERVIÇOS PRELIMINARES</t>
  </si>
  <si>
    <t xml:space="preserve"> 21. 04.</t>
  </si>
  <si>
    <t>Placas de Obra</t>
  </si>
  <si>
    <t xml:space="preserve"> 21. 04.005.</t>
  </si>
  <si>
    <t>CL0032</t>
  </si>
  <si>
    <t>Fornecimento e assentamento de placa de obra 4,00x2,00m</t>
  </si>
  <si>
    <t>UN</t>
  </si>
  <si>
    <t xml:space="preserve"> 21. 04.006.</t>
  </si>
  <si>
    <t>CL0033</t>
  </si>
  <si>
    <t>Fornecimento e assentamento de placa de obra 4,50x3,50m</t>
  </si>
  <si>
    <t xml:space="preserve">TOTAL ITEM:  21   </t>
  </si>
  <si>
    <t xml:space="preserve"> 22.</t>
  </si>
  <si>
    <t>TERRAPLENAGEM E TRABALHOS EM TERRA</t>
  </si>
  <si>
    <t xml:space="preserve"> 22. 01.</t>
  </si>
  <si>
    <t>Desmatamento, Destocamento e Limpeza do Terreno</t>
  </si>
  <si>
    <t xml:space="preserve"> 22. 01.004.</t>
  </si>
  <si>
    <t>CM0004</t>
  </si>
  <si>
    <t>Desmatamento destoca limpeza do terreno</t>
  </si>
  <si>
    <t>M2</t>
  </si>
  <si>
    <t xml:space="preserve"> 22. 03.</t>
  </si>
  <si>
    <t>Escavação Mecânica de Solos, Inclusive Transporte até 50m</t>
  </si>
  <si>
    <t xml:space="preserve"> 22. 03.001.</t>
  </si>
  <si>
    <t>CM0009</t>
  </si>
  <si>
    <t>Escavação material 1ª categoria, inclusive transporte até 50,00m</t>
  </si>
  <si>
    <t>M3</t>
  </si>
  <si>
    <t xml:space="preserve"> 22. 04.</t>
  </si>
  <si>
    <t>Escavação e Carga Mecânica de Solos</t>
  </si>
  <si>
    <t xml:space="preserve"> 22. 04.001.</t>
  </si>
  <si>
    <t>CM0011</t>
  </si>
  <si>
    <t>Escavação e carga mecânica de material de 1ª categoria</t>
  </si>
  <si>
    <t xml:space="preserve"> 22. 06.</t>
  </si>
  <si>
    <t>Compactação de Aterros</t>
  </si>
  <si>
    <t xml:space="preserve"> 22. 06.003.</t>
  </si>
  <si>
    <t>CM0039</t>
  </si>
  <si>
    <t>Compactação de aterros a 100% do proctor normal com rolo autopropelido</t>
  </si>
  <si>
    <t xml:space="preserve"> 22. 15.</t>
  </si>
  <si>
    <t>Transporte de Material de Qualquer Natureza Sobre Caminhão</t>
  </si>
  <si>
    <t xml:space="preserve"> 22. 15.004.</t>
  </si>
  <si>
    <t>CM0071</t>
  </si>
  <si>
    <t>Transporte de material de qualquer natureza sobre caminhão, DMT&gt;5km</t>
  </si>
  <si>
    <t>M3xKM</t>
  </si>
  <si>
    <t xml:space="preserve">TOTAL ITEM:  22   </t>
  </si>
  <si>
    <t xml:space="preserve"> 27.</t>
  </si>
  <si>
    <t>CONTENÇÕES</t>
  </si>
  <si>
    <t xml:space="preserve"> 27. 01.</t>
  </si>
  <si>
    <t>Muro de Arrimo Tipo   A</t>
  </si>
  <si>
    <t xml:space="preserve"> 27. 01.001.</t>
  </si>
  <si>
    <t>CN0001</t>
  </si>
  <si>
    <t>Muro arrimo tipo A H=0,50m</t>
  </si>
  <si>
    <t>M</t>
  </si>
  <si>
    <t xml:space="preserve"> 27. 01.002.</t>
  </si>
  <si>
    <t>CN0002</t>
  </si>
  <si>
    <t>Muro arrimo tipo A H=1,00m</t>
  </si>
  <si>
    <t xml:space="preserve"> 27. 01.003.</t>
  </si>
  <si>
    <t>CN0003</t>
  </si>
  <si>
    <t>Muro arrimo tipo A H=1,50m</t>
  </si>
  <si>
    <t xml:space="preserve"> 27. 01.004.</t>
  </si>
  <si>
    <t>CN0004</t>
  </si>
  <si>
    <t>Muro arrimo tipo A H=2,00m</t>
  </si>
  <si>
    <t xml:space="preserve">TOTAL ITEM:  27   </t>
  </si>
  <si>
    <t xml:space="preserve"> 28.</t>
  </si>
  <si>
    <t>OBRAS COMPLEMENTARES</t>
  </si>
  <si>
    <t xml:space="preserve"> 28. 01.</t>
  </si>
  <si>
    <t>Meio-Fio Pré-moldado Tipo A</t>
  </si>
  <si>
    <t xml:space="preserve"> 28. 01.001.</t>
  </si>
  <si>
    <t>CN0050</t>
  </si>
  <si>
    <t>Fornecimento e assentamento meio-fio pré-moldado concreto tipo A, padrão SUDECAP</t>
  </si>
  <si>
    <t xml:space="preserve"> 28. 02.</t>
  </si>
  <si>
    <t>Passeios</t>
  </si>
  <si>
    <t xml:space="preserve"> 28. 02.001.</t>
  </si>
  <si>
    <t>CO0004</t>
  </si>
  <si>
    <t>Passeio em concreto fck=15,0MPa, espessura 6,00cm com acabamento desempenado da superfície</t>
  </si>
  <si>
    <t xml:space="preserve"> 28. 02.003.</t>
  </si>
  <si>
    <t>CO0049</t>
  </si>
  <si>
    <t>Piso tátil direcional 25x25cm vermelho em concreto</t>
  </si>
  <si>
    <t xml:space="preserve"> 28. 02.006.</t>
  </si>
  <si>
    <t>CO0052</t>
  </si>
  <si>
    <t>Piso tátil alerta 25x25cm vermelho em concreto</t>
  </si>
  <si>
    <t xml:space="preserve"> 28. 03.</t>
  </si>
  <si>
    <t>Muros e Proteções</t>
  </si>
  <si>
    <t xml:space="preserve"> 28. 03.050.</t>
  </si>
  <si>
    <t>CA0500</t>
  </si>
  <si>
    <t>Cerca em tela soldada galvanizada, malha 5x10, h=2m, postes a cada 2,5m revestida em PVC na cor verde</t>
  </si>
  <si>
    <t xml:space="preserve"> 28. 06.</t>
  </si>
  <si>
    <t>Cobertura Vegetal</t>
  </si>
  <si>
    <t xml:space="preserve"> 28. 06.003.</t>
  </si>
  <si>
    <t>CO0030</t>
  </si>
  <si>
    <t>Fornecimento e plantio grama Esmeraldas em placas</t>
  </si>
  <si>
    <t xml:space="preserve"> 28. 07.</t>
  </si>
  <si>
    <t>Árvore Ornamental</t>
  </si>
  <si>
    <t xml:space="preserve"> 28. 07.001.</t>
  </si>
  <si>
    <t>CO0028</t>
  </si>
  <si>
    <t>Fornecimento e plantio árvore ornamental com altura mínima 1,50m</t>
  </si>
  <si>
    <t xml:space="preserve"> 28. 08.</t>
  </si>
  <si>
    <t>Pedestal de Inauguração</t>
  </si>
  <si>
    <t xml:space="preserve"> 28. 08.001.</t>
  </si>
  <si>
    <t>CO0019</t>
  </si>
  <si>
    <t>Pedestal para inauguração de obra conforme projeto, exclusive placa</t>
  </si>
  <si>
    <t xml:space="preserve"> 28. 08.002.</t>
  </si>
  <si>
    <t>CO0020</t>
  </si>
  <si>
    <t>Fornecimento e colocação de placa de aço inoxidável 50x70cm para inauguração de obra</t>
  </si>
  <si>
    <t xml:space="preserve"> 28. 09.</t>
  </si>
  <si>
    <t>Portões</t>
  </si>
  <si>
    <t xml:space="preserve"> 28. 09.001.</t>
  </si>
  <si>
    <t>CA0133</t>
  </si>
  <si>
    <t>Fornecimento e instalação de portão de correr para garagem, em metalon, chapa 18, L=3,0 m e H=1,80 m, inclusive fechadura e pintura</t>
  </si>
  <si>
    <t xml:space="preserve"> 28. 09.002.</t>
  </si>
  <si>
    <t>CA0134</t>
  </si>
  <si>
    <t>Fornecimento e instalação de portão social de abrir em metalon, chapa 18, L=1,5m e H=1,8m, inclusive fechadura e pintura</t>
  </si>
  <si>
    <t xml:space="preserve"> 28. 09.006.</t>
  </si>
  <si>
    <t>CN0087</t>
  </si>
  <si>
    <t>Portal para entrada social com vão de 1,5 m de largura para portão e um  pontos de luz no teto e um ponto na parede lateral para interfone conforme projeto.</t>
  </si>
  <si>
    <t xml:space="preserve"> 28. 10.</t>
  </si>
  <si>
    <t>Lixeira</t>
  </si>
  <si>
    <t xml:space="preserve"> 28. 10.001.</t>
  </si>
  <si>
    <t>CA0135</t>
  </si>
  <si>
    <t>Fornecimento e assentamento de lixieira metálica, nas dimensões: C=0,80m: L=0,60m: h=0,40m</t>
  </si>
  <si>
    <t xml:space="preserve"> 28. 11.</t>
  </si>
  <si>
    <t>Banco de Praça</t>
  </si>
  <si>
    <t xml:space="preserve"> 28. 11.001.</t>
  </si>
  <si>
    <t>CO0040</t>
  </si>
  <si>
    <t>Fornecimento e assentamento de banco de marmorite do tipo colonial sem encosto</t>
  </si>
  <si>
    <t xml:space="preserve"> 28. 13.</t>
  </si>
  <si>
    <t>Campo de Furtebol</t>
  </si>
  <si>
    <t xml:space="preserve"> 28. 13.002.</t>
  </si>
  <si>
    <t>CO0047</t>
  </si>
  <si>
    <t>Fornecimento e execução de campo de futebol, piso em grama esmeralda, inclusive alambrado de tubo galvanizado, tela e portão</t>
  </si>
  <si>
    <t xml:space="preserve"> 28. 14.</t>
  </si>
  <si>
    <t>Placas</t>
  </si>
  <si>
    <t xml:space="preserve"> 28. 14.001.</t>
  </si>
  <si>
    <t>CF0049</t>
  </si>
  <si>
    <t>Placa indicativa número do condomínio 18x12cm em alumínio adesivado (ploter)</t>
  </si>
  <si>
    <t xml:space="preserve"> 28. 14.002.</t>
  </si>
  <si>
    <t>CF0050</t>
  </si>
  <si>
    <t>Placa com nome do condomínio 80x30cm em alumínio adesivado (ploter)</t>
  </si>
  <si>
    <t xml:space="preserve">TOTAL ITEM:  28   </t>
  </si>
  <si>
    <t xml:space="preserve"> 33.</t>
  </si>
  <si>
    <t>OBRAS VIÁRIAS</t>
  </si>
  <si>
    <t xml:space="preserve"> 33. 01.</t>
  </si>
  <si>
    <t>Regularização e Compactação</t>
  </si>
  <si>
    <t xml:space="preserve"> 33. 01.001.</t>
  </si>
  <si>
    <t>CS0001</t>
  </si>
  <si>
    <t>Regularização e compactação de sub-leito</t>
  </si>
  <si>
    <t xml:space="preserve"> 33. 01.002.</t>
  </si>
  <si>
    <t>CP0001</t>
  </si>
  <si>
    <t>Execução de base de brita graduada para pavimentação, inclusive fornecimento de materiais e compactação</t>
  </si>
  <si>
    <t xml:space="preserve"> 33. 02.</t>
  </si>
  <si>
    <t>Pavimentação</t>
  </si>
  <si>
    <t xml:space="preserve"> 33. 02.004.</t>
  </si>
  <si>
    <t>CS0003</t>
  </si>
  <si>
    <t>Fornecimento e execução Pavimetação em bloco de concretos sextavado 25x25x6 cm assentado sob colchão e areia 4 cm espessura</t>
  </si>
  <si>
    <t xml:space="preserve"> 33. 04.</t>
  </si>
  <si>
    <t>Sinzalização Horizontal</t>
  </si>
  <si>
    <t xml:space="preserve"> 33. 04.001.</t>
  </si>
  <si>
    <t>CS0004</t>
  </si>
  <si>
    <t>Fornecimento e execução de sinalização com resina acrílica, faixa de 0,10 m de largura (vagas, inclusive simbologia de deficiente físico)</t>
  </si>
  <si>
    <t xml:space="preserve">TOTAL ITEM:  33   </t>
  </si>
  <si>
    <t xml:space="preserve">TOTAL DA PLANILHA: </t>
  </si>
  <si>
    <t>Canteiro de Obras - 36 a 49 funcionários - MG-3-CO-50-66</t>
  </si>
  <si>
    <t xml:space="preserve"> 04.</t>
  </si>
  <si>
    <t>PAREDES E PAINÉIS</t>
  </si>
  <si>
    <t xml:space="preserve"> 04. 06.</t>
  </si>
  <si>
    <t>Painéis de Vedação</t>
  </si>
  <si>
    <t xml:space="preserve"> 04. 06.001.</t>
  </si>
  <si>
    <t>C40061</t>
  </si>
  <si>
    <t>Painel de vedação em compensado de madeira 12mm com estrutura de madeira 6x6cm</t>
  </si>
  <si>
    <t xml:space="preserve">TOTAL ITEM:  04   </t>
  </si>
  <si>
    <t xml:space="preserve"> 05.</t>
  </si>
  <si>
    <t>COBERTURA</t>
  </si>
  <si>
    <t xml:space="preserve"> 05. 01.</t>
  </si>
  <si>
    <t>Estruturas de Madeira</t>
  </si>
  <si>
    <t xml:space="preserve"> 05. 01.050.</t>
  </si>
  <si>
    <t>C51109</t>
  </si>
  <si>
    <t>Estrutura madeira para telhas onduladas fibrocimento para instalações provisórias</t>
  </si>
  <si>
    <t xml:space="preserve"> 05. 04.</t>
  </si>
  <si>
    <t>Telhamento em Fibrocimento</t>
  </si>
  <si>
    <t xml:space="preserve"> 05. 04.003.</t>
  </si>
  <si>
    <t>C51002</t>
  </si>
  <si>
    <t>Cobertura com telha fibrocimento ondulada, espessura 6mm, comprimento 1,83m</t>
  </si>
  <si>
    <t xml:space="preserve">TOTAL ITEM:  05   </t>
  </si>
  <si>
    <t xml:space="preserve"> 07.</t>
  </si>
  <si>
    <t>INSTALAÇÕES ELÉTRICAS, TELEF E ANTENA DE TV</t>
  </si>
  <si>
    <t xml:space="preserve"> 07. 01.</t>
  </si>
  <si>
    <t>Entrada, Medição e Aterramento</t>
  </si>
  <si>
    <t xml:space="preserve"> 07. 01.004.</t>
  </si>
  <si>
    <t>C70004</t>
  </si>
  <si>
    <t>Ramal ligação elétrico interno aéreo, 1 linha, exceto fiação</t>
  </si>
  <si>
    <t xml:space="preserve"> 07. 01.051.</t>
  </si>
  <si>
    <t>C70224</t>
  </si>
  <si>
    <t>Padrão entrada energia elétrica aéreo, trifásico, com disjuntor 90A, 7m padrão CEMIG com reaproveitamento de 5 vezes</t>
  </si>
  <si>
    <t xml:space="preserve"> 07. 02.</t>
  </si>
  <si>
    <t>Quadros</t>
  </si>
  <si>
    <t xml:space="preserve"> 07. 02.001.</t>
  </si>
  <si>
    <t>C70007</t>
  </si>
  <si>
    <t>Quadro distribuição energia elétrica em chapa aço, para 8 circuitos sem barramento</t>
  </si>
  <si>
    <t xml:space="preserve"> 07. 03.</t>
  </si>
  <si>
    <t>Disjuntores</t>
  </si>
  <si>
    <t xml:space="preserve"> 07. 03.002.</t>
  </si>
  <si>
    <t>C70016</t>
  </si>
  <si>
    <t>Disjuntor monopolar 16A colocado em quadro distribuição</t>
  </si>
  <si>
    <t xml:space="preserve"> 07. 03.015.</t>
  </si>
  <si>
    <t>C70030</t>
  </si>
  <si>
    <t>Disjuntor bipolar 32A colocado em quadro distribuição</t>
  </si>
  <si>
    <t xml:space="preserve"> 07. 03.040.</t>
  </si>
  <si>
    <t>C70390</t>
  </si>
  <si>
    <t>Disjuntor diferencial bipolar 32A colocado em quadro distribuição</t>
  </si>
  <si>
    <t xml:space="preserve"> 07. 06.</t>
  </si>
  <si>
    <t>Fios e Conectores</t>
  </si>
  <si>
    <t xml:space="preserve"> 07. 06.001.</t>
  </si>
  <si>
    <t>C70082</t>
  </si>
  <si>
    <t>Fio isolado PVC seção 1,5mm² 750V 70°C inclusive roldana de fixação</t>
  </si>
  <si>
    <t xml:space="preserve"> 07. 06.002.</t>
  </si>
  <si>
    <t>C70083</t>
  </si>
  <si>
    <t>Fio isolado PVC seção 2,5mm² 750V 70°C inclusive roldana de fixação</t>
  </si>
  <si>
    <t xml:space="preserve"> 07. 06.003.</t>
  </si>
  <si>
    <t>C70084</t>
  </si>
  <si>
    <t>Fio isolado PVC seção 4mm² 750V 70°C</t>
  </si>
  <si>
    <t xml:space="preserve"> 07. 06.010.</t>
  </si>
  <si>
    <t>C70090</t>
  </si>
  <si>
    <t>Cabo isolado em PVC seção 16mm² 750V 70°C - reaproveitamento de 5 vezes</t>
  </si>
  <si>
    <t xml:space="preserve"> 07. 06.011.</t>
  </si>
  <si>
    <t>C70091</t>
  </si>
  <si>
    <t>Cabo isolado em PVC seção 25mm² 750V 70°C - reaproveitamento de 5 vezes</t>
  </si>
  <si>
    <t xml:space="preserve"> 07. 07.</t>
  </si>
  <si>
    <t>Tomadas e Interruptores</t>
  </si>
  <si>
    <t xml:space="preserve"> 07. 07.010.</t>
  </si>
  <si>
    <t>C70140</t>
  </si>
  <si>
    <t>Tomada de sobrepor 3 pólos, 20A-250V</t>
  </si>
  <si>
    <t xml:space="preserve"> 07. 07.014.</t>
  </si>
  <si>
    <t>C70139</t>
  </si>
  <si>
    <t>Interruptor de sobrepor 1 tecla simples, 10A-250V</t>
  </si>
  <si>
    <t xml:space="preserve"> 07. 08.</t>
  </si>
  <si>
    <t>Luminárias e Lâmpadas</t>
  </si>
  <si>
    <t xml:space="preserve"> 07. 08.001.</t>
  </si>
  <si>
    <t>C70186</t>
  </si>
  <si>
    <t>Boquilha (receptáculo)</t>
  </si>
  <si>
    <t xml:space="preserve"> 07. 08.022.</t>
  </si>
  <si>
    <t>C70322</t>
  </si>
  <si>
    <t>Lâmpada fluorescente compacta potência 15W, tensão 110V (equivalente 60W incandescente)</t>
  </si>
  <si>
    <t xml:space="preserve">TOTAL ITEM:  07   </t>
  </si>
  <si>
    <t xml:space="preserve"> 08.</t>
  </si>
  <si>
    <t>INSTALAÇÕES HIDRO-SANITÁRIAS</t>
  </si>
  <si>
    <t xml:space="preserve"> 08. 01.</t>
  </si>
  <si>
    <t>Padrão de Entrada de Água</t>
  </si>
  <si>
    <t xml:space="preserve"> 08. 01.001.</t>
  </si>
  <si>
    <t>C80618</t>
  </si>
  <si>
    <t>Padrão entrada água</t>
  </si>
  <si>
    <t>GB</t>
  </si>
  <si>
    <t xml:space="preserve"> 08. 03.</t>
  </si>
  <si>
    <t>Caixa d'Água</t>
  </si>
  <si>
    <t xml:space="preserve"> 08. 03.050.</t>
  </si>
  <si>
    <t>C85658</t>
  </si>
  <si>
    <t>Caixa d'água para instalações provisórias</t>
  </si>
  <si>
    <t xml:space="preserve"> 08. 03.051.</t>
  </si>
  <si>
    <t>C51108</t>
  </si>
  <si>
    <t>Estrutura em madeira para torre de reservatório de água</t>
  </si>
  <si>
    <t xml:space="preserve"> 08. 04.</t>
  </si>
  <si>
    <t>Distribuição Interna de Água Fria</t>
  </si>
  <si>
    <t xml:space="preserve"> 08. 04.054.</t>
  </si>
  <si>
    <t>C85707</t>
  </si>
  <si>
    <t>Distribuição de água fria para instalações provisórias MG-3-CO-50-66</t>
  </si>
  <si>
    <t xml:space="preserve"> 08. 06.</t>
  </si>
  <si>
    <t>Distribuição Interna de Esgoto Sanitário</t>
  </si>
  <si>
    <t xml:space="preserve"> 08. 06.053.</t>
  </si>
  <si>
    <t>C85708</t>
  </si>
  <si>
    <t>Distribuição de esgoto sanitário para instalações provisórias MG-3-CO-50-66</t>
  </si>
  <si>
    <t xml:space="preserve"> 08. 08.</t>
  </si>
  <si>
    <t>Caixas para Esgoto Sanitário</t>
  </si>
  <si>
    <t xml:space="preserve"> 08. 08.050.</t>
  </si>
  <si>
    <t>C80663</t>
  </si>
  <si>
    <t>Caixa de inspeção pré-moldada, diâmetro interno 40cm, diâmetro externo 47cm e altura interna 50cm</t>
  </si>
  <si>
    <t xml:space="preserve"> 08. 08.060.</t>
  </si>
  <si>
    <t>C80592</t>
  </si>
  <si>
    <t>Caixa de gordura pré-moldada, diâmetro interno 30cm, diâmetro externo 37cm e altura interna 30cm</t>
  </si>
  <si>
    <t xml:space="preserve"> 08. 08.090.</t>
  </si>
  <si>
    <t>CV0001</t>
  </si>
  <si>
    <t>Fossa para modulo sanitário unifamiliar Ø=0,80m prof 3,00m</t>
  </si>
  <si>
    <t xml:space="preserve"> 08. 09.</t>
  </si>
  <si>
    <t>Louças, Metais, Aparelhos Sanitários e Acessórios</t>
  </si>
  <si>
    <t xml:space="preserve"> 08. 09.001.</t>
  </si>
  <si>
    <t>C80625</t>
  </si>
  <si>
    <t>Vaso sanitário simples louça</t>
  </si>
  <si>
    <t xml:space="preserve"> 08. 09.002.</t>
  </si>
  <si>
    <t>C85662</t>
  </si>
  <si>
    <t>Caixa de descarga de sobrepor de plástico</t>
  </si>
  <si>
    <t xml:space="preserve"> 08. 09.006.</t>
  </si>
  <si>
    <t>C80006</t>
  </si>
  <si>
    <t>Lavatório louça sem coluna</t>
  </si>
  <si>
    <t xml:space="preserve"> 08. 09.023.</t>
  </si>
  <si>
    <t>C80024</t>
  </si>
  <si>
    <t>Torneira plástica para lavatório</t>
  </si>
  <si>
    <t xml:space="preserve"> 08. 09.024.</t>
  </si>
  <si>
    <t>C80025</t>
  </si>
  <si>
    <t>Torneira plástica para pia cozinha</t>
  </si>
  <si>
    <t xml:space="preserve"> 08. 09.031.</t>
  </si>
  <si>
    <t>C80032</t>
  </si>
  <si>
    <t>Válvula PVC sem ladrão lavatório Ø7/8"</t>
  </si>
  <si>
    <t xml:space="preserve"> 08. 09.032.</t>
  </si>
  <si>
    <t>C80034</t>
  </si>
  <si>
    <t>Válvula em PVC para pia cozinha Ø 7/8</t>
  </si>
  <si>
    <t xml:space="preserve"> 08. 09.050.</t>
  </si>
  <si>
    <t>C85660</t>
  </si>
  <si>
    <t>Mictório em louça</t>
  </si>
  <si>
    <t xml:space="preserve"> 08. 09.060.</t>
  </si>
  <si>
    <t>C85663</t>
  </si>
  <si>
    <t>Bebedouro de pressão para 40 p/h com reaproveitamento de 5 vezes</t>
  </si>
  <si>
    <t xml:space="preserve"> 08. 09.090.</t>
  </si>
  <si>
    <t>C85664</t>
  </si>
  <si>
    <t>Pia em mármore sintético 140x50cm</t>
  </si>
  <si>
    <t xml:space="preserve">TOTAL ITEM:  08   </t>
  </si>
  <si>
    <t xml:space="preserve"> 10.</t>
  </si>
  <si>
    <t>ESQUADRIAS E FERRAGENS</t>
  </si>
  <si>
    <t xml:space="preserve"> 10. 01.</t>
  </si>
  <si>
    <t>Ferragens</t>
  </si>
  <si>
    <t xml:space="preserve"> 10. 01.001.</t>
  </si>
  <si>
    <t>CA0001</t>
  </si>
  <si>
    <t>Dobradiça ferro largura 2 1/2" e altura 3</t>
  </si>
  <si>
    <t xml:space="preserve"> 10. 50.</t>
  </si>
  <si>
    <t>Abertura de Passagens e Iluminação</t>
  </si>
  <si>
    <t xml:space="preserve"> 10. 50.001.</t>
  </si>
  <si>
    <t>CA0117</t>
  </si>
  <si>
    <t>Abertura de vãos e passagens em divisórias de compensado</t>
  </si>
  <si>
    <t xml:space="preserve">TOTAL ITEM:  10   </t>
  </si>
  <si>
    <t xml:space="preserve"> 12.</t>
  </si>
  <si>
    <t>PISOS</t>
  </si>
  <si>
    <t xml:space="preserve"> 12. 01.</t>
  </si>
  <si>
    <t>Lastros</t>
  </si>
  <si>
    <t xml:space="preserve"> 12. 01.001.</t>
  </si>
  <si>
    <t>CC0001</t>
  </si>
  <si>
    <t>Lastro impermeabilizante em concreto fck=10,0MPa, espessura 4cm</t>
  </si>
  <si>
    <t xml:space="preserve"> 12. 03.</t>
  </si>
  <si>
    <t>Acabamentos</t>
  </si>
  <si>
    <t xml:space="preserve"> 12. 03.002.</t>
  </si>
  <si>
    <t>CC0069</t>
  </si>
  <si>
    <t>Piso cimentado natado com argamassa de cimento e areia traço 1:4</t>
  </si>
  <si>
    <t xml:space="preserve"> 12. 03.003.</t>
  </si>
  <si>
    <t>CC0070</t>
  </si>
  <si>
    <t>Acabamento desempenado manual da superfície final de pisos de concreto</t>
  </si>
  <si>
    <t xml:space="preserve">TOTAL ITEM:  12   </t>
  </si>
  <si>
    <t xml:space="preserve"> 15.</t>
  </si>
  <si>
    <t>SERVIÇOS COMPLEMENTARES</t>
  </si>
  <si>
    <t xml:space="preserve"> 15. 05.</t>
  </si>
  <si>
    <t>Equipamentos para Instalações Provisórias</t>
  </si>
  <si>
    <t xml:space="preserve"> 15. 05.001.</t>
  </si>
  <si>
    <t>C90006</t>
  </si>
  <si>
    <t>Fogareiro 1,00x2,30m</t>
  </si>
  <si>
    <t xml:space="preserve">TOTAL ITEM:  15   </t>
  </si>
  <si>
    <t xml:space="preserve"> 20.</t>
  </si>
  <si>
    <t>EQUIPAMENTOS E MOBILIÁRIO</t>
  </si>
  <si>
    <t xml:space="preserve"> 20. 50.</t>
  </si>
  <si>
    <t>Móveis Para Instalação Provisória</t>
  </si>
  <si>
    <t xml:space="preserve"> 20. 50.001.</t>
  </si>
  <si>
    <t>CZ0005</t>
  </si>
  <si>
    <t>Bancos para instalação provisório em madeira de 3a</t>
  </si>
  <si>
    <t xml:space="preserve"> 20. 50.002.</t>
  </si>
  <si>
    <t>CZ0006</t>
  </si>
  <si>
    <t>Mesa para instalações provisórias em madeira de 3a</t>
  </si>
  <si>
    <t xml:space="preserve"> 20. 50.004.</t>
  </si>
  <si>
    <t>C85697</t>
  </si>
  <si>
    <t>Armário metálico 8 portas, altura 2,40m, largura 1,20m, profundidade 0,40m com prateleira - reaproveitamento de 5 vezes</t>
  </si>
  <si>
    <t xml:space="preserve">TOTAL ITEM:  20   </t>
  </si>
  <si>
    <t>Implantação e Infraestrutura do Empreendimento</t>
  </si>
  <si>
    <t>URBANIZAÇÃO E OBRAS COMPL</t>
  </si>
  <si>
    <t>Playground</t>
  </si>
  <si>
    <t xml:space="preserve"> 28. 13.001.</t>
  </si>
  <si>
    <t>CO0041</t>
  </si>
  <si>
    <t>Fornecimento e assentamento de 3 (três) equipamentos infantins, playground de Madeira. Balanço, escorregador e gangorra.</t>
  </si>
  <si>
    <t xml:space="preserve"> 34.</t>
  </si>
  <si>
    <t>IMPLANTAÇÃO DE REDE DE DRENAGEM PLUVIAL</t>
  </si>
  <si>
    <t xml:space="preserve"> 34. 02.</t>
  </si>
  <si>
    <t>Caixas de Passagem</t>
  </si>
  <si>
    <t xml:space="preserve"> 34. 02.005.</t>
  </si>
  <si>
    <t>C85748</t>
  </si>
  <si>
    <t>Caixa de concreto, fck=15Mpa, 90x90cm, com altura de 70cm.</t>
  </si>
  <si>
    <t xml:space="preserve"> 34. 03.</t>
  </si>
  <si>
    <t>Tubulações</t>
  </si>
  <si>
    <t xml:space="preserve"> 34. 03.001.</t>
  </si>
  <si>
    <t>C80449</t>
  </si>
  <si>
    <t>Tubo PVC série normal para esgoto Ø 100mm</t>
  </si>
  <si>
    <t xml:space="preserve"> 34. 04.</t>
  </si>
  <si>
    <t>Serviços de Terra</t>
  </si>
  <si>
    <t xml:space="preserve"> 34. 04.001.</t>
  </si>
  <si>
    <t>CM0045</t>
  </si>
  <si>
    <t>Escavação mecânica valas com descarga lateral, h&lt;=1,50m</t>
  </si>
  <si>
    <t xml:space="preserve"> 34. 04.002.</t>
  </si>
  <si>
    <t>CM0062</t>
  </si>
  <si>
    <t>Regularização e compactação manual fundo valas</t>
  </si>
  <si>
    <t xml:space="preserve"> 34. 04.003.</t>
  </si>
  <si>
    <t>CM0065</t>
  </si>
  <si>
    <t>Reaterro valas compactado com placa vibratória</t>
  </si>
  <si>
    <t xml:space="preserve">TOTAL ITEM:  34   </t>
  </si>
  <si>
    <t xml:space="preserve"> 35.</t>
  </si>
  <si>
    <t>IMPLANTAÇÃO DE REDE DE ABASTECIMENTO DE ÁGUA</t>
  </si>
  <si>
    <t xml:space="preserve"> 35. 02.</t>
  </si>
  <si>
    <t>Tubulação Água Fria</t>
  </si>
  <si>
    <t xml:space="preserve"> 35. 02.002.</t>
  </si>
  <si>
    <t>C80078</t>
  </si>
  <si>
    <t>Tubo PVC soldável para água fria Ø 50mm</t>
  </si>
  <si>
    <t xml:space="preserve"> 35. 02.006.</t>
  </si>
  <si>
    <t>C80177</t>
  </si>
  <si>
    <t>Tê 90º PVC soldável Ø 50mm</t>
  </si>
  <si>
    <t xml:space="preserve"> 35. 02.011.</t>
  </si>
  <si>
    <t>C80137</t>
  </si>
  <si>
    <t>Curva 90º PVC soldável Ø 50mm</t>
  </si>
  <si>
    <t xml:space="preserve"> 35. 02.012.</t>
  </si>
  <si>
    <t>C80075</t>
  </si>
  <si>
    <t>Tubo PVC soldável para água fria Ø 25mm</t>
  </si>
  <si>
    <t xml:space="preserve"> 35. 02.013.</t>
  </si>
  <si>
    <t>C80174</t>
  </si>
  <si>
    <t>Tê 90º PVC soldável Ø 25mm</t>
  </si>
  <si>
    <t xml:space="preserve"> 35. 02.014.</t>
  </si>
  <si>
    <t>C80149</t>
  </si>
  <si>
    <t>Joelho 90º PVC soldável Ø 25mm</t>
  </si>
  <si>
    <t xml:space="preserve"> 35. 02.017.</t>
  </si>
  <si>
    <t>C80206</t>
  </si>
  <si>
    <t>Tê 90º PVC soldável e com rosca na bolsa central Ø 25mmx3/4</t>
  </si>
  <si>
    <t xml:space="preserve"> 35. 02.018.</t>
  </si>
  <si>
    <t>C80196</t>
  </si>
  <si>
    <t>Joelho 90º PVC soldável e com rosca Ø 25mmx3/4</t>
  </si>
  <si>
    <t xml:space="preserve"> 35. 09.</t>
  </si>
  <si>
    <t>Acessórios</t>
  </si>
  <si>
    <t xml:space="preserve"> 35. 09.030.</t>
  </si>
  <si>
    <t>C80031</t>
  </si>
  <si>
    <t>Torneira cromada para jardim</t>
  </si>
  <si>
    <t xml:space="preserve"> 35. 10.</t>
  </si>
  <si>
    <t>Escavação Regularização Valas</t>
  </si>
  <si>
    <t xml:space="preserve"> 35. 10.004.</t>
  </si>
  <si>
    <t>CM0007</t>
  </si>
  <si>
    <t>Escavação manual solos em material 1ª categoria</t>
  </si>
  <si>
    <t xml:space="preserve">TOTAL ITEM:  35   </t>
  </si>
  <si>
    <t xml:space="preserve"> 36.</t>
  </si>
  <si>
    <t>IMPLANTAÇÃO DE REDE DE ESGOTAMENTO SANITÁRIO</t>
  </si>
  <si>
    <t xml:space="preserve"> 36. 02.</t>
  </si>
  <si>
    <t>Tubulação de Esgoto</t>
  </si>
  <si>
    <t xml:space="preserve"> 36. 02.004.</t>
  </si>
  <si>
    <t>CV0007</t>
  </si>
  <si>
    <t>Tubo PVC marrom para coletor de esgoto Ø100</t>
  </si>
  <si>
    <t xml:space="preserve"> 36. 02.005.</t>
  </si>
  <si>
    <t>CV0008</t>
  </si>
  <si>
    <t>Tubo PVC marrom para coletor de esgoto Ø150</t>
  </si>
  <si>
    <t xml:space="preserve"> 36. 08.</t>
  </si>
  <si>
    <t>Caixas de Esgoto</t>
  </si>
  <si>
    <t xml:space="preserve"> 36. 08.011.</t>
  </si>
  <si>
    <t>C85760</t>
  </si>
  <si>
    <t>Anel de prolongamento com altura de 15cm para caixa inspeção pré-moldada, que tem o diâmetro interno 60cm, diâmetro externo 67cm e altura interna 60cm.</t>
  </si>
  <si>
    <t xml:space="preserve"> 36. 08.012.</t>
  </si>
  <si>
    <t>C85761</t>
  </si>
  <si>
    <t>Caixa inspeção pré-moldada, diâmetro interno 60cm, diâmetro externo 67cm e altura interna 60cm</t>
  </si>
  <si>
    <t xml:space="preserve"> 36. 08.033.</t>
  </si>
  <si>
    <t>C85764</t>
  </si>
  <si>
    <t>Poço luminar (PL) pré-moldado, com tampa de ferro fundido T5.</t>
  </si>
  <si>
    <t xml:space="preserve"> 36. 10.</t>
  </si>
  <si>
    <t xml:space="preserve"> 36. 10.002.</t>
  </si>
  <si>
    <t xml:space="preserve"> 36. 10.005.</t>
  </si>
  <si>
    <t xml:space="preserve"> 36. 10.006.</t>
  </si>
  <si>
    <t xml:space="preserve"> 36. 10.007.</t>
  </si>
  <si>
    <t>CH0044</t>
  </si>
  <si>
    <t>Concreto magro com brita 1</t>
  </si>
  <si>
    <t xml:space="preserve">TOTAL ITEM:  36   </t>
  </si>
  <si>
    <t xml:space="preserve"> 37.</t>
  </si>
  <si>
    <t>IMPLANTAÇÃO DE REDE DE ENERGIA ELÉTRICA</t>
  </si>
  <si>
    <t xml:space="preserve"> 37. 01.</t>
  </si>
  <si>
    <t xml:space="preserve"> 37. 01.002.</t>
  </si>
  <si>
    <t>C40031</t>
  </si>
  <si>
    <t>Alvenaria vedação em tijolo cerâmico furado, 19x19x39cm, espessura da parede 19cm</t>
  </si>
  <si>
    <t xml:space="preserve"> 37. 01.003.</t>
  </si>
  <si>
    <t>CB0018</t>
  </si>
  <si>
    <t>Reboco tipo paulista com argamassa de cimento, cal hidratada e areia traço 1:2:8</t>
  </si>
  <si>
    <t xml:space="preserve"> 37. 01.010.</t>
  </si>
  <si>
    <t>CE0010</t>
  </si>
  <si>
    <t>Pintura com tinta látex acrílica sobre reboco, inclusive aplicação de selador</t>
  </si>
  <si>
    <t xml:space="preserve"> 37. 01.011.</t>
  </si>
  <si>
    <t>C20016</t>
  </si>
  <si>
    <t>Concreto fck=15,0MPa com 20% pedra mão lançado em sapata corrida</t>
  </si>
  <si>
    <t xml:space="preserve"> 37. 02.</t>
  </si>
  <si>
    <t>Quadros de Distribuição de Energia</t>
  </si>
  <si>
    <t xml:space="preserve"> 37. 02.009.</t>
  </si>
  <si>
    <t>C70385</t>
  </si>
  <si>
    <t>QDC em chapa de aço embutir p/ 12 circuitos c/ barramento</t>
  </si>
  <si>
    <t xml:space="preserve"> 37. 03.</t>
  </si>
  <si>
    <t xml:space="preserve"> 37. 03.006.</t>
  </si>
  <si>
    <t>C70021</t>
  </si>
  <si>
    <t>Disjuntor monopolar de 40A colocado em quadro de distribuição</t>
  </si>
  <si>
    <t xml:space="preserve"> 37. 03.032.</t>
  </si>
  <si>
    <t>C70046</t>
  </si>
  <si>
    <t>Disjuntor tripolar 70A colocado em quadro distribuição</t>
  </si>
  <si>
    <t xml:space="preserve"> 37. 03.034.</t>
  </si>
  <si>
    <t>C70048</t>
  </si>
  <si>
    <t>Disjuntor tripolar 100A colocado em quadro distribuição</t>
  </si>
  <si>
    <t xml:space="preserve"> 37. 03.035.</t>
  </si>
  <si>
    <t>C70358</t>
  </si>
  <si>
    <t>Disjuntor bipolar 16A colocado em quadro de distribuição modelo DIM Soprano</t>
  </si>
  <si>
    <t xml:space="preserve"> 37. 03.047.</t>
  </si>
  <si>
    <t>C70444</t>
  </si>
  <si>
    <t>Disjuntor tripolar 300A colocado em quadro de distribuição, padrão Cemig.</t>
  </si>
  <si>
    <t xml:space="preserve"> 37. 03.051.</t>
  </si>
  <si>
    <t>C70422</t>
  </si>
  <si>
    <t>Varistor VCL 175V - 40 KA Clamper. Dispositivo de proteção elétrica (DPS)</t>
  </si>
  <si>
    <t xml:space="preserve"> 37. 04.</t>
  </si>
  <si>
    <t>Eletrodutos</t>
  </si>
  <si>
    <t xml:space="preserve"> 37. 04.044.</t>
  </si>
  <si>
    <t>C70398</t>
  </si>
  <si>
    <t>Bucha e arruela alumínio rosca 4" para acabamento em eletroduto</t>
  </si>
  <si>
    <t xml:space="preserve"> 37. 04.045.</t>
  </si>
  <si>
    <t>C70399</t>
  </si>
  <si>
    <t>Cabeçote para eletroduto 4" em liga de alumínio</t>
  </si>
  <si>
    <t xml:space="preserve"> 37. 04.053.</t>
  </si>
  <si>
    <t>C70425</t>
  </si>
  <si>
    <t>Eletroduto/duto Pead flexível corrugado pesado, 50mm, 1 1/2", para cabeamento subterrâneo (NBR 15715).</t>
  </si>
  <si>
    <t xml:space="preserve"> 37. 04.054.</t>
  </si>
  <si>
    <t>C70426</t>
  </si>
  <si>
    <t>Eletroduto/duto Pead flexível corrugado pesado, 63mm, 2", para cabeamento subterrâneo (NBR 15715).</t>
  </si>
  <si>
    <t xml:space="preserve"> 37. 04.055.</t>
  </si>
  <si>
    <t>C70427</t>
  </si>
  <si>
    <t>Eletroduto/duto Pead flexível corrugado pesado, 90mm, 3", para cabeamento subterrâneo (NBR 15715).</t>
  </si>
  <si>
    <t xml:space="preserve"> 37. 04.056.</t>
  </si>
  <si>
    <t>C70428</t>
  </si>
  <si>
    <t>Eletroduto/duto Pead flexível corrugado pesado, 100mm, 4", para cabeamento subterrâneo (NBR 15715).</t>
  </si>
  <si>
    <t xml:space="preserve"> 37. 04.057.</t>
  </si>
  <si>
    <t>C70441</t>
  </si>
  <si>
    <t>Eletroduto em aço galvanizado 4", 100mm, a fogo pesado.</t>
  </si>
  <si>
    <t xml:space="preserve"> 37. 04.058.</t>
  </si>
  <si>
    <t>C70442</t>
  </si>
  <si>
    <t>Curva 90º em aço galvanizado 4", 100mm, a fogo pesado para eletroduto.</t>
  </si>
  <si>
    <t xml:space="preserve"> 37. 04.059.</t>
  </si>
  <si>
    <t>C70443</t>
  </si>
  <si>
    <t>Luva em aço galvanizado 4", 100mm, a fogo pesado para eletroduto.</t>
  </si>
  <si>
    <t xml:space="preserve"> 37. 05.</t>
  </si>
  <si>
    <t>Caixas</t>
  </si>
  <si>
    <t xml:space="preserve"> 37. 05.013.</t>
  </si>
  <si>
    <t>C70359</t>
  </si>
  <si>
    <t>Caixa metálica tipo CM-2</t>
  </si>
  <si>
    <t xml:space="preserve"> 37. 05.014.</t>
  </si>
  <si>
    <t>C70380</t>
  </si>
  <si>
    <t>Caixa metálica modelo tipo CM-10 com barramento para até 12 disjuntores</t>
  </si>
  <si>
    <t xml:space="preserve"> 37. 05.016.</t>
  </si>
  <si>
    <t>C70412</t>
  </si>
  <si>
    <t>Caixa CP-03/ZC 90x90x82cm aro e tampa padrão cemig</t>
  </si>
  <si>
    <t xml:space="preserve"> 37. 05.020.</t>
  </si>
  <si>
    <t>C70420</t>
  </si>
  <si>
    <t>Caixa de passagem pré-moldada ZB, com tampão padrão cemig</t>
  </si>
  <si>
    <t xml:space="preserve"> 37. 05.022.</t>
  </si>
  <si>
    <t>C70423</t>
  </si>
  <si>
    <t>Caixa de passagem em alvenaria 80x55x60 R1 para telefone com tampa</t>
  </si>
  <si>
    <t xml:space="preserve"> 37. 05.025.</t>
  </si>
  <si>
    <t>C70458</t>
  </si>
  <si>
    <t>Caixa de passagem em alvenaria 60x60x50 para interfone com tampa e puxador</t>
  </si>
  <si>
    <t xml:space="preserve"> 37. 06.</t>
  </si>
  <si>
    <t>Fiações e Conectores</t>
  </si>
  <si>
    <t xml:space="preserve"> 37. 06.046.</t>
  </si>
  <si>
    <t>C70340</t>
  </si>
  <si>
    <t>Terminal compressão para cabo de 16mm²</t>
  </si>
  <si>
    <t xml:space="preserve"> 37. 06.047.</t>
  </si>
  <si>
    <t>C70341</t>
  </si>
  <si>
    <t>Terminal compressão para cabo de 25mm²</t>
  </si>
  <si>
    <t xml:space="preserve"> 37. 06.048.</t>
  </si>
  <si>
    <t>C70342</t>
  </si>
  <si>
    <t>Terminal compressão para cabo de 35mm²</t>
  </si>
  <si>
    <t xml:space="preserve"> 37. 06.049.</t>
  </si>
  <si>
    <t>C70343</t>
  </si>
  <si>
    <t>Terminal compressão para cabo de 50mm²</t>
  </si>
  <si>
    <t xml:space="preserve"> 37. 06.050.</t>
  </si>
  <si>
    <t>C70344</t>
  </si>
  <si>
    <t>Terminal compressão para cabo de 70mm²</t>
  </si>
  <si>
    <t xml:space="preserve"> 37. 06.058.</t>
  </si>
  <si>
    <t>C70432</t>
  </si>
  <si>
    <t>Cabo de cobre, flexível, classe 4 ou 5, isolação em Hepr, cobertura em composto termoplástico polivinílico (Pvc) tipo Bwf, 0,6/1KV, 90ºC, de 16mm²</t>
  </si>
  <si>
    <t xml:space="preserve"> 37. 06.059.</t>
  </si>
  <si>
    <t>C70433</t>
  </si>
  <si>
    <t>Cabo de cobre, flexível, classe 4 ou 5, isolação em Hepr, cobertura em composto termoplástico polivinílico (Pvc) tipo Bwf, 0,6/1KV, 90ºC, de 25mm²</t>
  </si>
  <si>
    <t xml:space="preserve"> 37. 06.060.</t>
  </si>
  <si>
    <t>C70434</t>
  </si>
  <si>
    <t>Cabo de cobre, flexível, classe 4 ou 5, isolação em Hepr, cobertura em composto termoplástico polivinílico (Pvc) tipo Bwf, 0,6/1KV, 90ºC, de 35mm²</t>
  </si>
  <si>
    <t xml:space="preserve"> 37. 06.061.</t>
  </si>
  <si>
    <t>C70435</t>
  </si>
  <si>
    <t>Cabo de cobre, flexível, classe 4 ou 5, isolação em Hepr, cobertura em composto termoplástico polivinílico (Pvc) tipo Bwf, 0,6/1KV, 90ºC, de 50mm²</t>
  </si>
  <si>
    <t xml:space="preserve"> 37. 06.062.</t>
  </si>
  <si>
    <t>C70436</t>
  </si>
  <si>
    <t>Cabo de cobre, flexível, classe 4 ou 5, isolação em Hepr, cobertura em composto termoplástico polivinílico (Pvc) tipo Bwf, 0,6/1KV, 90ºC, de 70mm²</t>
  </si>
  <si>
    <t xml:space="preserve"> 37. 06.063.</t>
  </si>
  <si>
    <t>C70437</t>
  </si>
  <si>
    <t>Cabo de cobre, flexível, classe 4 ou 5, isolação em Hepr, cobertura em composto termoplástico polivinílico (Pvc) tipo Bwf, 0,6/1KV, 90ºC, de 6mm²</t>
  </si>
  <si>
    <t xml:space="preserve"> 37. 06.065.</t>
  </si>
  <si>
    <t>C70439</t>
  </si>
  <si>
    <t>Cabo de cobre, flexível, classe 4 ou 5, isolação em Hepr, cobertura em composto termoplástico polivinílico (Pvc) tipo Bwf, 0,6/1KV, 90ºC, de 240mm²</t>
  </si>
  <si>
    <t xml:space="preserve"> 37. 06.066.</t>
  </si>
  <si>
    <t>C70440</t>
  </si>
  <si>
    <t>Terminal compressão para cabo de 240mm²</t>
  </si>
  <si>
    <t xml:space="preserve"> 37. 08.</t>
  </si>
  <si>
    <t>Iluminação</t>
  </si>
  <si>
    <t xml:space="preserve"> 37. 08.050.</t>
  </si>
  <si>
    <t>C70383</t>
  </si>
  <si>
    <t>Poste para iluminação pública com 1 luminária para até 400W</t>
  </si>
  <si>
    <t xml:space="preserve"> 37. 08.051.</t>
  </si>
  <si>
    <t>C70384</t>
  </si>
  <si>
    <t>Poste para iluminação pública com 2 luminária até 500W</t>
  </si>
  <si>
    <t xml:space="preserve"> 37. 09.</t>
  </si>
  <si>
    <t>SPDA</t>
  </si>
  <si>
    <t xml:space="preserve"> 37. 09.002.</t>
  </si>
  <si>
    <t>C70348</t>
  </si>
  <si>
    <t>Cabo de cobre nú 16mm²</t>
  </si>
  <si>
    <t xml:space="preserve"> 37. 09.003.</t>
  </si>
  <si>
    <t>C70349</t>
  </si>
  <si>
    <t>Cabo de cobre nú 25mm²</t>
  </si>
  <si>
    <t xml:space="preserve"> 37. 09.008.</t>
  </si>
  <si>
    <t>C70355</t>
  </si>
  <si>
    <t>Haste de aterramento em cantoneira zincada (25 x 25 x 2400mm)</t>
  </si>
  <si>
    <t xml:space="preserve"> 37. 09.012.</t>
  </si>
  <si>
    <t>C70431</t>
  </si>
  <si>
    <t>Cabo de cobre nú 120mm2</t>
  </si>
  <si>
    <t xml:space="preserve"> 37. 09.013.</t>
  </si>
  <si>
    <t>C70459</t>
  </si>
  <si>
    <t>Caixa de inspeção pré-moldada 25x25cm para haste de aterramento com tampa de ferro fundido de 30x30cm</t>
  </si>
  <si>
    <t xml:space="preserve">TOTAL ITEM:  37   </t>
  </si>
  <si>
    <t>Bloco - (16x) MG-24-AP-2-47</t>
  </si>
  <si>
    <t xml:space="preserve"> 01.</t>
  </si>
  <si>
    <t>SERVIÇOS INICIAIS</t>
  </si>
  <si>
    <t xml:space="preserve"> 01. 01.</t>
  </si>
  <si>
    <t>Locações</t>
  </si>
  <si>
    <t xml:space="preserve"> 01. 01.002.</t>
  </si>
  <si>
    <t>C10002</t>
  </si>
  <si>
    <t>Locação do bloco</t>
  </si>
  <si>
    <t xml:space="preserve">TOTAL ITEM:  01   </t>
  </si>
  <si>
    <t xml:space="preserve"> 03.</t>
  </si>
  <si>
    <t>ESTRUTURAS</t>
  </si>
  <si>
    <t xml:space="preserve"> 03. 01.</t>
  </si>
  <si>
    <t>Pilares</t>
  </si>
  <si>
    <t xml:space="preserve"> 03. 01.008.</t>
  </si>
  <si>
    <t>C30064</t>
  </si>
  <si>
    <t>Pilar P101 14x41,5cm com concreto 20 MPa armado, conforme projeto</t>
  </si>
  <si>
    <t xml:space="preserve"> 03. 01.009.</t>
  </si>
  <si>
    <t>C30065</t>
  </si>
  <si>
    <t>Pilar PL1 14x19cm com concreto 20 MPa armado, conforme projeto</t>
  </si>
  <si>
    <t xml:space="preserve"> 03. 02.</t>
  </si>
  <si>
    <t>Vigas</t>
  </si>
  <si>
    <t xml:space="preserve"> 03. 02.008.</t>
  </si>
  <si>
    <t>C30066</t>
  </si>
  <si>
    <t>Viga  V101 - V201 - V301 14x32 com concreto fck=20,0MPa , armado: 4 barras de 8.0 e 5.0 para estribo - forma de madeira</t>
  </si>
  <si>
    <t xml:space="preserve"> 03. 02.009.</t>
  </si>
  <si>
    <t>C30067</t>
  </si>
  <si>
    <t>Viga  V102    14x52  com concreto fck=20,0MPa , armado: 4 barras de 10.0 e 5.0 para estribo - forma de madeira</t>
  </si>
  <si>
    <t xml:space="preserve"> 03. 02.010.</t>
  </si>
  <si>
    <t>C30068</t>
  </si>
  <si>
    <t>Viga  V401 14x20 com concreto fck=20,0MPa, armado: 4 barras de 10.0 e 5.0 para estribo - forma de madeira</t>
  </si>
  <si>
    <t xml:space="preserve"> 03. 02.011.</t>
  </si>
  <si>
    <t>C30069</t>
  </si>
  <si>
    <t>Viga  V501 e V502 14x40 com concreto fck=20,0MPa, armado: 4 barras de 8.0 e 5.0 para estribo - forma de madeira</t>
  </si>
  <si>
    <t xml:space="preserve"> 03. 02.012.</t>
  </si>
  <si>
    <t>C30073</t>
  </si>
  <si>
    <t>Reforço vigotas shafts com aço Ø10.0mm</t>
  </si>
  <si>
    <t>KG</t>
  </si>
  <si>
    <t xml:space="preserve"> 03. 03.</t>
  </si>
  <si>
    <t>Cintas</t>
  </si>
  <si>
    <t xml:space="preserve"> 03. 03.042.</t>
  </si>
  <si>
    <t>C30063</t>
  </si>
  <si>
    <t>Cintas C1 a C9 e C101 bloco de concreto canaleta tipo U/J 14x19x19x31 com armação de aço 4.2 -6.3 -8.0 ou 10.0 ou 12,5 para o padrão MG24 e preenchidas com concreto armado, conforme projeto</t>
  </si>
  <si>
    <t xml:space="preserve"> 03. 03.052.</t>
  </si>
  <si>
    <t>C30072</t>
  </si>
  <si>
    <t>Armação de ligação das cintas C1/C2 e C2/C2 com aço Ø8.0</t>
  </si>
  <si>
    <t xml:space="preserve"> 03. 03.053.</t>
  </si>
  <si>
    <t>C36072</t>
  </si>
  <si>
    <t>Berço em concreto 20MPa moldado em loco 14x19x59</t>
  </si>
  <si>
    <t xml:space="preserve"> 03. 04.</t>
  </si>
  <si>
    <t>Lajes</t>
  </si>
  <si>
    <t xml:space="preserve"> 03. 04.023.</t>
  </si>
  <si>
    <t>C30071</t>
  </si>
  <si>
    <t>Laje pré-fabricada treliçada p/ piso capa conc 20MPa e:12cm</t>
  </si>
  <si>
    <t xml:space="preserve"> 03. 04.024.</t>
  </si>
  <si>
    <t>CI0009</t>
  </si>
  <si>
    <t>Armadura em aço CA-60, Ø 4,2mm, corte e dobra na obra</t>
  </si>
  <si>
    <t xml:space="preserve"> 03. 06.</t>
  </si>
  <si>
    <t>Escadas</t>
  </si>
  <si>
    <t xml:space="preserve"> 03. 06.001.</t>
  </si>
  <si>
    <t>C30059</t>
  </si>
  <si>
    <t>Escada em concreto 20MPa armado moldada in loco com aço de diâmetros 8.0 e 6.3</t>
  </si>
  <si>
    <t xml:space="preserve">TOTAL ITEM:  03   </t>
  </si>
  <si>
    <t xml:space="preserve"> 04. 03.</t>
  </si>
  <si>
    <t>Alvenaria Estrutural</t>
  </si>
  <si>
    <t xml:space="preserve"> 04. 03.003.</t>
  </si>
  <si>
    <t>C40042</t>
  </si>
  <si>
    <t>Alvenaria estrutural em bloco de concreto, 14x19x39cm, espessura da parede 14cm</t>
  </si>
  <si>
    <t xml:space="preserve"> 04. 03.006.</t>
  </si>
  <si>
    <t>C20145</t>
  </si>
  <si>
    <t>Tela eletrosoldada 12x50 belgofix</t>
  </si>
  <si>
    <t xml:space="preserve"> 04. 04.</t>
  </si>
  <si>
    <t>Vergas e Contra-Vergas</t>
  </si>
  <si>
    <t xml:space="preserve"> 04. 04.021.</t>
  </si>
  <si>
    <t>C40087</t>
  </si>
  <si>
    <t>Contra verga em blocos canaleta 14x19x19, preenchidas com concreto armado, conforme projeto</t>
  </si>
  <si>
    <t xml:space="preserve"> 04. 04.022.</t>
  </si>
  <si>
    <t>C40090</t>
  </si>
  <si>
    <t>Verga em blocos canaleta U 14x19x19, preenchidas com concreto armado, conforme projeto</t>
  </si>
  <si>
    <t xml:space="preserve"> 04. 09.</t>
  </si>
  <si>
    <t>Reforços para Alvenaria Estrutural</t>
  </si>
  <si>
    <t xml:space="preserve"> 04. 09.001.</t>
  </si>
  <si>
    <t>C40084</t>
  </si>
  <si>
    <t>Reforço em alvenaria estrutural preenchendo alvéolo com graute e armação conforme projeto</t>
  </si>
  <si>
    <t>COBERTURAS</t>
  </si>
  <si>
    <t xml:space="preserve"> 05. 02.</t>
  </si>
  <si>
    <t>Estruturas Metálicas</t>
  </si>
  <si>
    <t xml:space="preserve"> 05. 02.007.</t>
  </si>
  <si>
    <t>C50055</t>
  </si>
  <si>
    <t>Estrutura de aço para telhas de fibrocimento para edifício tipo MG-24-AP-2-47, inclusive calhas e rufos</t>
  </si>
  <si>
    <t>Telhamento Fibro-cimento</t>
  </si>
  <si>
    <t xml:space="preserve"> 05. 04.001.</t>
  </si>
  <si>
    <t>C51000</t>
  </si>
  <si>
    <t>Cobertura com telha fibrocimento ondulada, espessura 6mm, comprimento 1,22m</t>
  </si>
  <si>
    <t xml:space="preserve"> 05. 06.</t>
  </si>
  <si>
    <t>Forros</t>
  </si>
  <si>
    <t xml:space="preserve"> 05. 06.001.</t>
  </si>
  <si>
    <t>C50053</t>
  </si>
  <si>
    <t>Forro gesso em placas</t>
  </si>
  <si>
    <t xml:space="preserve"> 05. 08.</t>
  </si>
  <si>
    <t>Toldos em Policarbonato</t>
  </si>
  <si>
    <t xml:space="preserve"> 05. 08.001.</t>
  </si>
  <si>
    <t>C51124</t>
  </si>
  <si>
    <t>Toldo em policarbonato 2,0x1,2 instalado</t>
  </si>
  <si>
    <t xml:space="preserve"> 06.</t>
  </si>
  <si>
    <t>IMPERMEABILIZAÇÕES E ISOLAMENTOS</t>
  </si>
  <si>
    <t xml:space="preserve"> 06. 01.</t>
  </si>
  <si>
    <t>Impermeabilizações</t>
  </si>
  <si>
    <t xml:space="preserve"> 06. 01.002.</t>
  </si>
  <si>
    <t>CE9007</t>
  </si>
  <si>
    <t>Pintura com tinta betuminosa para impermeabilização de paredes e lastro</t>
  </si>
  <si>
    <t xml:space="preserve"> 06. 03.</t>
  </si>
  <si>
    <t>Isolamento Acustico</t>
  </si>
  <si>
    <t xml:space="preserve"> 06. 03.001.</t>
  </si>
  <si>
    <t>C60003</t>
  </si>
  <si>
    <t>Isolamento acústico entre laje e contrapiso</t>
  </si>
  <si>
    <t xml:space="preserve">TOTAL ITEM:  06   </t>
  </si>
  <si>
    <t>INSTALAÇÕES ELÉTRICAS, TELEF. E ANTENA DE TV</t>
  </si>
  <si>
    <t xml:space="preserve"> 07. 01.005.</t>
  </si>
  <si>
    <t>C70005</t>
  </si>
  <si>
    <t>Ramal de ligação elétrico interno aéreo, 2 linhas, exceto fiação</t>
  </si>
  <si>
    <t xml:space="preserve"> 07. 01.006.</t>
  </si>
  <si>
    <t>C70006</t>
  </si>
  <si>
    <t>Ramal ligação telefônico interno aéreo exceto fiação</t>
  </si>
  <si>
    <t xml:space="preserve"> 07. 01.007.</t>
  </si>
  <si>
    <t>C70389</t>
  </si>
  <si>
    <t>Conjunto medição modular 17 medidores e 5 cx de passagem em policarbonato disj 3x100A, 3x40A e 1x16A - cabos 10 e 16mm2 e barramentos 15,87x4,76mm</t>
  </si>
  <si>
    <t xml:space="preserve"> 07. 02.003.</t>
  </si>
  <si>
    <t>C70009</t>
  </si>
  <si>
    <t>Quadro de distribuição de energia elétrica em PVC de embutir, para 8 circuitos sem barramento</t>
  </si>
  <si>
    <t xml:space="preserve"> 07. 02.009.</t>
  </si>
  <si>
    <t>Disjuntor monopolar de 16A colocado em quadro de distribuição</t>
  </si>
  <si>
    <t xml:space="preserve"> 07. 03.003.</t>
  </si>
  <si>
    <t>C70017</t>
  </si>
  <si>
    <t>Disjuntor monopolar de 20A colocado em quadro de distribuição</t>
  </si>
  <si>
    <t xml:space="preserve"> 07. 03.008.</t>
  </si>
  <si>
    <t>C70022</t>
  </si>
  <si>
    <t>Disjuntor monopolar 50A colocado em quadro distribuição</t>
  </si>
  <si>
    <t xml:space="preserve"> 07. 03.029.</t>
  </si>
  <si>
    <t>C70043</t>
  </si>
  <si>
    <t>Disjuntor tripolar 40A colocado em quadro distribuição</t>
  </si>
  <si>
    <t xml:space="preserve"> 07. 03.031.</t>
  </si>
  <si>
    <t>C70045</t>
  </si>
  <si>
    <t>Disjuntor tripolar 60A colocado em quadro distribuição</t>
  </si>
  <si>
    <t xml:space="preserve"> 07. 03.038.</t>
  </si>
  <si>
    <t>C70378</t>
  </si>
  <si>
    <t>Disjuntor diferencial bipolar 63A/30mma -IDR-para sistemas prediais e comerciais</t>
  </si>
  <si>
    <t xml:space="preserve"> 07. 03.039.</t>
  </si>
  <si>
    <t>C70379</t>
  </si>
  <si>
    <t>Disjuntor diferencial quadripolar 63A/30mma -IDR-para sistemas prediais e comerciais</t>
  </si>
  <si>
    <t xml:space="preserve"> 07. 03.041.</t>
  </si>
  <si>
    <t>C70391</t>
  </si>
  <si>
    <t>Disjuntor diferencial quadripolar 32A colocado em quadro distribuição</t>
  </si>
  <si>
    <t xml:space="preserve"> 07. 03.042.</t>
  </si>
  <si>
    <t>C70392</t>
  </si>
  <si>
    <t>Varistor VCL 275 Clamper colocado em quadro distribuição</t>
  </si>
  <si>
    <t xml:space="preserve"> 07. 03.050.</t>
  </si>
  <si>
    <t>C70049</t>
  </si>
  <si>
    <t>Varistor VCL 175 - Clamper - colocado em quadro de distribuição</t>
  </si>
  <si>
    <t xml:space="preserve"> 07. 04.</t>
  </si>
  <si>
    <t xml:space="preserve"> 07. 04.002.</t>
  </si>
  <si>
    <t>C70052</t>
  </si>
  <si>
    <t>Eletroduto PVC flexível corrugado Ø 25mm (3/4  )</t>
  </si>
  <si>
    <t xml:space="preserve"> 07. 04.003.</t>
  </si>
  <si>
    <t>C70053</t>
  </si>
  <si>
    <t>Eletroduto PVC flexível corrugado Ø 32mm (1  )</t>
  </si>
  <si>
    <t xml:space="preserve"> 07. 04.023.</t>
  </si>
  <si>
    <t>C70362</t>
  </si>
  <si>
    <t>Curva 90º PVC rígido roscável 2" para eletroduto</t>
  </si>
  <si>
    <t xml:space="preserve"> 07. 04.025.</t>
  </si>
  <si>
    <t>C70364</t>
  </si>
  <si>
    <t>Luva PVC rígido roscável para eletroduto de diâmetro de 2"</t>
  </si>
  <si>
    <t xml:space="preserve"> 07. 04.032.</t>
  </si>
  <si>
    <t>C70371</t>
  </si>
  <si>
    <t>Eletroduto PVC rígido roscável (diâmetro da seção: 3")</t>
  </si>
  <si>
    <t xml:space="preserve"> 07. 04.033.</t>
  </si>
  <si>
    <t>C70374</t>
  </si>
  <si>
    <t>Eletroduto PVC rígido roscável (diâmetro da seção: 1 1/4")</t>
  </si>
  <si>
    <t xml:space="preserve"> 07. 04.034.</t>
  </si>
  <si>
    <t>C70375</t>
  </si>
  <si>
    <t>Eletroduto PVC rígido roscável (diâmetro da seção: 2")</t>
  </si>
  <si>
    <t xml:space="preserve"> 07. 04.035.</t>
  </si>
  <si>
    <t>C70376</t>
  </si>
  <si>
    <t>Curva 90º PVC rígido roscável (diâmetro da seção: 1 1/2")</t>
  </si>
  <si>
    <t xml:space="preserve"> 07. 04.036.</t>
  </si>
  <si>
    <t>C70377</t>
  </si>
  <si>
    <t>Luva PVC rígido roscável diâmetro 1 1/2" para eletroduto</t>
  </si>
  <si>
    <t xml:space="preserve"> 07. 05.</t>
  </si>
  <si>
    <t xml:space="preserve"> 07. 05.006.</t>
  </si>
  <si>
    <t>C70077</t>
  </si>
  <si>
    <t>Caixa ligação em PVC para eletroduto flexível, retangular, dimensões 4x2</t>
  </si>
  <si>
    <t xml:space="preserve"> 07. 05.007.</t>
  </si>
  <si>
    <t>C70078</t>
  </si>
  <si>
    <t>Caixa ligação em PVC para eletroduto flexível, quadrada, dimensões 4x4</t>
  </si>
  <si>
    <t xml:space="preserve"> 07. 05.008.</t>
  </si>
  <si>
    <t>C70079</t>
  </si>
  <si>
    <t>Caixa ligação em PVC para eletroduto flexível, octogonal, dimensões 3x3</t>
  </si>
  <si>
    <t xml:space="preserve"> 07. 05.011.</t>
  </si>
  <si>
    <t>C70372</t>
  </si>
  <si>
    <t>Caixa de passagem nº 4, de embutir, padrão telebrás, dimensões 60X60X12 cm, em chapa de aço galvanizado</t>
  </si>
  <si>
    <t xml:space="preserve"> 07. 05.012.</t>
  </si>
  <si>
    <t>C70373</t>
  </si>
  <si>
    <t>Caixa de passagem nº 5, de embutir, padrão telebrás, dimensões 80X80X12 cm, em chapa de aço galvanizado</t>
  </si>
  <si>
    <t>Fio isolado de PVC seção 2.5mm² - 750V - 70°C</t>
  </si>
  <si>
    <t xml:space="preserve"> 07. 06.005.</t>
  </si>
  <si>
    <t>C70086</t>
  </si>
  <si>
    <t>Fio isolado de PVC seção 10mm² - 750V - 70°C</t>
  </si>
  <si>
    <t xml:space="preserve"> 07. 06.009.</t>
  </si>
  <si>
    <t>Cabo isolado de PVC seção 16mm² - 750V - 70°C</t>
  </si>
  <si>
    <t>C70092</t>
  </si>
  <si>
    <t>Cabo isolado em PVC seção 35mm² 750V 70°C</t>
  </si>
  <si>
    <t xml:space="preserve"> 07. 06.046.</t>
  </si>
  <si>
    <t xml:space="preserve"> 07. 06.051.</t>
  </si>
  <si>
    <t>C70345</t>
  </si>
  <si>
    <t>Cabo chato para telefone 4 vias para terminal RJ-11</t>
  </si>
  <si>
    <t>C70135</t>
  </si>
  <si>
    <t>Tomada 3 polos de embutir, 20A-250V, 2"x4", com placa</t>
  </si>
  <si>
    <t xml:space="preserve"> 07. 07.012.</t>
  </si>
  <si>
    <t>C70137</t>
  </si>
  <si>
    <t>Tomada embutir para telefone tipo RJ-11, 2x4 , com placa</t>
  </si>
  <si>
    <t xml:space="preserve"> 07. 07.015.</t>
  </si>
  <si>
    <t>Interruptor de embutir 1 tecla simples, 10A-250V, 2"x4", com placa</t>
  </si>
  <si>
    <t xml:space="preserve"> 07. 07.019.</t>
  </si>
  <si>
    <t>C70144</t>
  </si>
  <si>
    <t>Interruptor de embutir 2 teclas simples, 10A-250V, 2"x4", com placa</t>
  </si>
  <si>
    <t xml:space="preserve"> 07. 07.024.</t>
  </si>
  <si>
    <t>C70150</t>
  </si>
  <si>
    <t>Interruptor embutir 3 teclas simples, 10A-250V, 2x4 , com placa</t>
  </si>
  <si>
    <t xml:space="preserve"> 07. 07.032.</t>
  </si>
  <si>
    <t>C70157</t>
  </si>
  <si>
    <t>Interruptor embutir 1 tecla simples e 1 tomada 3 pólos universal, 10A-250V, 2x4 , sem placa</t>
  </si>
  <si>
    <t xml:space="preserve"> 07. 07.041.</t>
  </si>
  <si>
    <t>C70166</t>
  </si>
  <si>
    <t>Pulsador para campainha, 2A-250V, 2"x4", com placa</t>
  </si>
  <si>
    <t xml:space="preserve"> 07. 07.046.</t>
  </si>
  <si>
    <t>C70171</t>
  </si>
  <si>
    <t>Placa (espelho) para caixa 2"x4", 1 furo para saída de fio</t>
  </si>
  <si>
    <t xml:space="preserve"> 07. 07.047.</t>
  </si>
  <si>
    <t>C70172</t>
  </si>
  <si>
    <t>Placa (espelho) para caixa 2"x4", cega</t>
  </si>
  <si>
    <t xml:space="preserve"> 07. 07.075.</t>
  </si>
  <si>
    <t>C70353</t>
  </si>
  <si>
    <t>Sensor de presença com fotocélula para teto</t>
  </si>
  <si>
    <t xml:space="preserve"> 07. 08.002.</t>
  </si>
  <si>
    <t>C70211</t>
  </si>
  <si>
    <t>Plafonier receptáculo de PVC</t>
  </si>
  <si>
    <t xml:space="preserve"> 07. 08.015.</t>
  </si>
  <si>
    <t>C70357</t>
  </si>
  <si>
    <t>Luminária tipo tartaruga para área externa</t>
  </si>
  <si>
    <t xml:space="preserve"> 07. 09.</t>
  </si>
  <si>
    <t xml:space="preserve"> 07. 09.002.</t>
  </si>
  <si>
    <t xml:space="preserve"> 07. 09.004.</t>
  </si>
  <si>
    <t>C70350</t>
  </si>
  <si>
    <t>Cabo de cobre nú 35mm²</t>
  </si>
  <si>
    <t xml:space="preserve"> 07. 09.005.</t>
  </si>
  <si>
    <t>C70351</t>
  </si>
  <si>
    <t>Cabo de cobre nú 50mm²</t>
  </si>
  <si>
    <t xml:space="preserve"> 07. 09.007.</t>
  </si>
  <si>
    <t>C70354</t>
  </si>
  <si>
    <t>Haste de aterramento barra de 3/8 com 3m de comprimento</t>
  </si>
  <si>
    <t xml:space="preserve"> 07. 09.008.</t>
  </si>
  <si>
    <t xml:space="preserve"> 07. 09.009.</t>
  </si>
  <si>
    <t>C70356</t>
  </si>
  <si>
    <t>Caixa de inspeção em PVC Ø300mm com tampa para haste de aterramento</t>
  </si>
  <si>
    <t xml:space="preserve"> 07. 09.010.</t>
  </si>
  <si>
    <t>C70387</t>
  </si>
  <si>
    <t>Instalação predial de para-raio</t>
  </si>
  <si>
    <t xml:space="preserve"> 07. 10.</t>
  </si>
  <si>
    <t>Instalação Predial Telecom</t>
  </si>
  <si>
    <t xml:space="preserve"> 07. 10.001.</t>
  </si>
  <si>
    <t>C70386</t>
  </si>
  <si>
    <t>Caixa de passagem para telefone, interfone e tv, exceto fiação</t>
  </si>
  <si>
    <t xml:space="preserve"> 07. 10.050.</t>
  </si>
  <si>
    <t>C90014</t>
  </si>
  <si>
    <t>Interfone residencial digital, placa e teclado da portaria e 16 fones internos, fornecimento e instalação</t>
  </si>
  <si>
    <t xml:space="preserve"> 08. 01. 02.</t>
  </si>
  <si>
    <t>C85699</t>
  </si>
  <si>
    <t>Cavalete múltiplo com 4 hidrômetros de 1/2"</t>
  </si>
  <si>
    <t xml:space="preserve"> 08. 04.005.</t>
  </si>
  <si>
    <t>C80673</t>
  </si>
  <si>
    <t>Distribuição interna água fria padrão MG-24-AP-2-47</t>
  </si>
  <si>
    <t xml:space="preserve"> 08. 06.005.</t>
  </si>
  <si>
    <t>C80675</t>
  </si>
  <si>
    <t>Distribuição interna de esgoto sanitário para padrão MG-24-AP-2-47</t>
  </si>
  <si>
    <t xml:space="preserve"> 08. 08.004.</t>
  </si>
  <si>
    <t>C80677</t>
  </si>
  <si>
    <t>Caixas esgoto sanitário padrão MG-24-AP-2-47</t>
  </si>
  <si>
    <t xml:space="preserve"> 08. 09.020.</t>
  </si>
  <si>
    <t>C80021</t>
  </si>
  <si>
    <t>Engate flexível de PVC</t>
  </si>
  <si>
    <t xml:space="preserve"> 08. 09.027.</t>
  </si>
  <si>
    <t>C80028</t>
  </si>
  <si>
    <t>Torneira cromada para lavatório</t>
  </si>
  <si>
    <t xml:space="preserve"> 08. 09.029.</t>
  </si>
  <si>
    <t>C80030</t>
  </si>
  <si>
    <t>Torneira cromada para tanque</t>
  </si>
  <si>
    <t>Válvula em PVC sem ladrão para lavatório Ø 7/8</t>
  </si>
  <si>
    <t xml:space="preserve"> 08. 09.034.</t>
  </si>
  <si>
    <t>C80035</t>
  </si>
  <si>
    <t>Válvula em PVC para tanque Ø1¼"</t>
  </si>
  <si>
    <t xml:space="preserve"> 08. 09.037.</t>
  </si>
  <si>
    <t>C80038</t>
  </si>
  <si>
    <t>Válvula metálica com acabamento cromado para pia cozinha Ø 7/8</t>
  </si>
  <si>
    <t xml:space="preserve"> 08. 09.039.</t>
  </si>
  <si>
    <t>C80040</t>
  </si>
  <si>
    <t>Sifão em PVC para lavatório Ø7/8"x1½"</t>
  </si>
  <si>
    <t xml:space="preserve"> 08. 09.041.</t>
  </si>
  <si>
    <t>C80042</t>
  </si>
  <si>
    <t>Sifão em PVC para pia cozinha Ø7/8"x1½"</t>
  </si>
  <si>
    <t xml:space="preserve"> 08. 09.042.</t>
  </si>
  <si>
    <t>C80043</t>
  </si>
  <si>
    <t>Sifão em PVC para tanque Ø1¼"x1½"</t>
  </si>
  <si>
    <t xml:space="preserve"> 08. 09.047.</t>
  </si>
  <si>
    <t>C80048</t>
  </si>
  <si>
    <t>Braço de chuveiro em alumínio</t>
  </si>
  <si>
    <t xml:space="preserve"> 08. 09.072.</t>
  </si>
  <si>
    <t>C85698</t>
  </si>
  <si>
    <t>Tanque em louça 20 litros</t>
  </si>
  <si>
    <t xml:space="preserve"> 08. 09.073.</t>
  </si>
  <si>
    <t>C85733</t>
  </si>
  <si>
    <t>Vaso sanitário inclusive caixa acoplada em louça</t>
  </si>
  <si>
    <t xml:space="preserve"> 08. 09.093.</t>
  </si>
  <si>
    <t>C85693</t>
  </si>
  <si>
    <t>Torneira de metal cromada para bancada de pia de cozinha com filtro e aerador</t>
  </si>
  <si>
    <t xml:space="preserve"> 08. 09.113.</t>
  </si>
  <si>
    <t>C85734</t>
  </si>
  <si>
    <t>Bancada em granito andorinha 120x50 para cozinha com cuba inox</t>
  </si>
  <si>
    <t xml:space="preserve"> 08. 09.114.</t>
  </si>
  <si>
    <t>C85735</t>
  </si>
  <si>
    <t>Bancada de 120x60cm e rodobanca em granito andorinha com lavatório de louça de embutir</t>
  </si>
  <si>
    <t xml:space="preserve"> 09.</t>
  </si>
  <si>
    <t>INSTALAÇÕES ESPECIAIS</t>
  </si>
  <si>
    <t xml:space="preserve"> 09. 04.</t>
  </si>
  <si>
    <t>Prevenção a Incêndio</t>
  </si>
  <si>
    <t xml:space="preserve"> 09. 04.005.</t>
  </si>
  <si>
    <t>C90021</t>
  </si>
  <si>
    <t>Sinalização de emergência para extintor conforme IT-15</t>
  </si>
  <si>
    <t xml:space="preserve"> 09. 04.006.</t>
  </si>
  <si>
    <t>C90022</t>
  </si>
  <si>
    <t>Sinalização saída de emergência em PVC conforme IT-15</t>
  </si>
  <si>
    <t xml:space="preserve"> 09. 04.007.</t>
  </si>
  <si>
    <t>C90023</t>
  </si>
  <si>
    <t>Iluminação de emergência conforme IT-13</t>
  </si>
  <si>
    <t xml:space="preserve"> 09. 04.009.</t>
  </si>
  <si>
    <t>C90025</t>
  </si>
  <si>
    <t>Extintor portátil, carga: pó ABC 4kg</t>
  </si>
  <si>
    <t xml:space="preserve">TOTAL ITEM:  09   </t>
  </si>
  <si>
    <t xml:space="preserve"> 10. 05.</t>
  </si>
  <si>
    <t>Esquadrias Mistas</t>
  </si>
  <si>
    <t xml:space="preserve"> 10. 05.006.</t>
  </si>
  <si>
    <t>CA0126</t>
  </si>
  <si>
    <t>Porta pronta em madeira tipo mogno com alisar e marco em alumínio, inclusive ferragens</t>
  </si>
  <si>
    <t xml:space="preserve"> 10. 06.</t>
  </si>
  <si>
    <t>Esquadrias em Alumínio</t>
  </si>
  <si>
    <t xml:space="preserve"> 10. 06.009.</t>
  </si>
  <si>
    <t>CA0128</t>
  </si>
  <si>
    <t>Porta abrir em alumínio com divisão horizontal, 1,00x2,10m com vidro fantasia</t>
  </si>
  <si>
    <t xml:space="preserve"> 10. 06.019.</t>
  </si>
  <si>
    <t>CA0122</t>
  </si>
  <si>
    <t>Janela correr em alumínio com báscula e divisão para vidro liso, 1,20x1,20m, 2 folhas</t>
  </si>
  <si>
    <t xml:space="preserve"> 10. 06.020.</t>
  </si>
  <si>
    <t>CA0129</t>
  </si>
  <si>
    <t>Janela correr em alumínio com báscula 1,80x1,20m, 4 folhas com vidro fantasia</t>
  </si>
  <si>
    <t xml:space="preserve"> 10. 06.050.</t>
  </si>
  <si>
    <t>CA0504</t>
  </si>
  <si>
    <t>Janela maxim ar alumínio 2 folhas verticais , sendo a folha inferior fixa, com vidro fantasia  0,60 x 1,20m</t>
  </si>
  <si>
    <t xml:space="preserve"> 10. 06.051.</t>
  </si>
  <si>
    <t>CA0505</t>
  </si>
  <si>
    <t>Janela maxim ar alumínio com duas folhas verticais, sendo folha inferior fixa, com vidro fantasia 0,80 X 1,60m (escada)</t>
  </si>
  <si>
    <t xml:space="preserve"> 10. 06.052.</t>
  </si>
  <si>
    <t>CA0506</t>
  </si>
  <si>
    <t>Janela maxim ar alumínio com duas folhas horizontais com vidro fantasia 1,20 X 0,60m</t>
  </si>
  <si>
    <t xml:space="preserve"> 10. 06.081.</t>
  </si>
  <si>
    <t>CA0139</t>
  </si>
  <si>
    <t>Alçapão em alumínio 0,80x0,60m</t>
  </si>
  <si>
    <t xml:space="preserve"> 10. 06.082.</t>
  </si>
  <si>
    <t>CA0501</t>
  </si>
  <si>
    <t>Alçapão em alumínio 60X60 cm e batente 2,5cm veneziana</t>
  </si>
  <si>
    <t xml:space="preserve"> 10. 07.</t>
  </si>
  <si>
    <t>Vidro temperado</t>
  </si>
  <si>
    <t xml:space="preserve"> 10. 07.002.</t>
  </si>
  <si>
    <t>CA0512</t>
  </si>
  <si>
    <t>Porta de abrir em vidro temperado 10mm de 1,10m de largura por 2,10m de altura instalada, inclusice com fechadura eletrônica tipo HDL e puxador</t>
  </si>
  <si>
    <t xml:space="preserve"> 10. 08.</t>
  </si>
  <si>
    <t>Corrimões e Guarda-Corpos</t>
  </si>
  <si>
    <t xml:space="preserve"> 10. 08.001.</t>
  </si>
  <si>
    <t>CA0511</t>
  </si>
  <si>
    <t>Corrimão p/ escada aço Ø1 1/2" instalado e pintura eletrostática</t>
  </si>
  <si>
    <t xml:space="preserve"> 10. 08.002.</t>
  </si>
  <si>
    <t>CA0136</t>
  </si>
  <si>
    <t>Fornecimento e assentamento de guardacorpo com corrimão em tubo de aço galvanizado 1 1/2"</t>
  </si>
  <si>
    <t xml:space="preserve"> 11.</t>
  </si>
  <si>
    <t>REVESTIMENTOS</t>
  </si>
  <si>
    <t xml:space="preserve"> 11. 01.</t>
  </si>
  <si>
    <t>Revestimentos Internos</t>
  </si>
  <si>
    <t xml:space="preserve"> 11. 01.001.</t>
  </si>
  <si>
    <t>CB0001</t>
  </si>
  <si>
    <t>Chapisco com argamassa cimento e areia traço 1:3</t>
  </si>
  <si>
    <t xml:space="preserve"> 11. 01.004.</t>
  </si>
  <si>
    <t>CB0004</t>
  </si>
  <si>
    <t xml:space="preserve"> 11. 01.006.</t>
  </si>
  <si>
    <t>CB0006</t>
  </si>
  <si>
    <t>Gesso desempenado aplicado sobre paredes ou tetos</t>
  </si>
  <si>
    <t xml:space="preserve"> 11. 01.008.</t>
  </si>
  <si>
    <t>CB0008</t>
  </si>
  <si>
    <t>Emboço com argamassa de cimento, cal hidratada e areia traço 1:2:8</t>
  </si>
  <si>
    <t xml:space="preserve"> 11. 01.015.</t>
  </si>
  <si>
    <t>CB0044</t>
  </si>
  <si>
    <t>Revestimento cerâmico, mínimo 20x20cm, assentado com argamassa pré-fabricada cimento colante, juntas a prumo, inclusive rejunte</t>
  </si>
  <si>
    <t xml:space="preserve"> 11. 02.</t>
  </si>
  <si>
    <t>Revestimentos Externos</t>
  </si>
  <si>
    <t xml:space="preserve"> 11. 02.001.</t>
  </si>
  <si>
    <t>CB0015</t>
  </si>
  <si>
    <t xml:space="preserve"> 11. 02.004.</t>
  </si>
  <si>
    <t xml:space="preserve"> 11. 03.</t>
  </si>
  <si>
    <t>Peitoris</t>
  </si>
  <si>
    <t xml:space="preserve"> 11. 03.006.</t>
  </si>
  <si>
    <t>CB0043</t>
  </si>
  <si>
    <t>Peitoris e platibanda em ardósia polida com 2cm de espessura</t>
  </si>
  <si>
    <t xml:space="preserve">TOTAL ITEM:  11   </t>
  </si>
  <si>
    <t>Lastro</t>
  </si>
  <si>
    <t xml:space="preserve"> 12. 01.070.</t>
  </si>
  <si>
    <t>CC0097</t>
  </si>
  <si>
    <t>Lastro impermeabilizante em concreto fck=25,0MPa, espessura 5cm</t>
  </si>
  <si>
    <t xml:space="preserve"> 12. 02.</t>
  </si>
  <si>
    <t>Regularizações</t>
  </si>
  <si>
    <t xml:space="preserve"> 12. 02.001.</t>
  </si>
  <si>
    <t>CC0064</t>
  </si>
  <si>
    <t>Contra-piso de regularização com argamassa de cimento e areia traço 1:4</t>
  </si>
  <si>
    <t xml:space="preserve"> 12. 03.006.</t>
  </si>
  <si>
    <t>CC0073</t>
  </si>
  <si>
    <t>Piso cerâmico 30x30cm, assentado com argamassa pré-fabricada de cimento colante, inclusive rejunte</t>
  </si>
  <si>
    <t xml:space="preserve"> 12. 03.014.</t>
  </si>
  <si>
    <t>CC0098</t>
  </si>
  <si>
    <t>Piso em ardósia calibrada em placas de 30x30cm assentado com argamassa</t>
  </si>
  <si>
    <t xml:space="preserve"> 12. 03.015.</t>
  </si>
  <si>
    <t>CC0099</t>
  </si>
  <si>
    <t>Piso em ardósia calibrada p/ degrau 1,20 X 0,305m</t>
  </si>
  <si>
    <t xml:space="preserve"> 12. 04.</t>
  </si>
  <si>
    <t>Rodapés</t>
  </si>
  <si>
    <t xml:space="preserve"> 12. 04.001.</t>
  </si>
  <si>
    <t>CC0078</t>
  </si>
  <si>
    <t>Rodapé em ardósia 7cm altura, assentado com argamassa pré-fabricada cimento colante</t>
  </si>
  <si>
    <t xml:space="preserve"> 12. 04.002.</t>
  </si>
  <si>
    <t>CC0079</t>
  </si>
  <si>
    <t>Rodapé cerâmico de 7cm de altura, assentado com argamassa pré-fabricada de cimento colante</t>
  </si>
  <si>
    <t xml:space="preserve"> 12. 05.</t>
  </si>
  <si>
    <t>Soleiras</t>
  </si>
  <si>
    <t xml:space="preserve"> 12. 05.007.</t>
  </si>
  <si>
    <t>CC0100</t>
  </si>
  <si>
    <t>Soleira em ardósia calibrada com 2cm de espessura</t>
  </si>
  <si>
    <t xml:space="preserve"> 14.</t>
  </si>
  <si>
    <t>PINTURAS</t>
  </si>
  <si>
    <t xml:space="preserve"> 14. 01.</t>
  </si>
  <si>
    <t>Pinturas Internas de Paredes e Tetos</t>
  </si>
  <si>
    <t xml:space="preserve"> 14. 01.010.</t>
  </si>
  <si>
    <t xml:space="preserve"> 14. 02.</t>
  </si>
  <si>
    <t>Pinturas Externas de Paredes</t>
  </si>
  <si>
    <t xml:space="preserve"> 14. 02.005.</t>
  </si>
  <si>
    <t>CE0022</t>
  </si>
  <si>
    <t>Pintura com tinta látex acrílica sobre reboco</t>
  </si>
  <si>
    <t xml:space="preserve"> 14. 02.006.</t>
  </si>
  <si>
    <t>CE0023</t>
  </si>
  <si>
    <t xml:space="preserve"> 14. 07.</t>
  </si>
  <si>
    <t>Pintura Sobre Piso Cimentado</t>
  </si>
  <si>
    <t xml:space="preserve"> 14. 07.001.</t>
  </si>
  <si>
    <t>CE0039</t>
  </si>
  <si>
    <t>Pintura com tinta acrílica sobre espelhos dos degraus de escada</t>
  </si>
  <si>
    <t xml:space="preserve">TOTAL ITEM:  14   </t>
  </si>
  <si>
    <t xml:space="preserve"> 15. 01.</t>
  </si>
  <si>
    <t>Passeio de Proteção</t>
  </si>
  <si>
    <t xml:space="preserve"> 15. 01.033.</t>
  </si>
  <si>
    <t>CF0033</t>
  </si>
  <si>
    <t>Acabamento desempenado manual da superfície final pisos concreto</t>
  </si>
  <si>
    <t xml:space="preserve"> 15. 02.</t>
  </si>
  <si>
    <t xml:space="preserve"> 15. 02.005.</t>
  </si>
  <si>
    <t>CF0047</t>
  </si>
  <si>
    <t>Placa indicativa nome do bloco 30x10cm em alumínio adesivado</t>
  </si>
  <si>
    <t xml:space="preserve"> 15. 02.006.</t>
  </si>
  <si>
    <t>CF0048</t>
  </si>
  <si>
    <t>Placa indicativa número apartamento 6x3cm em alumínio adesivado (ploter)</t>
  </si>
  <si>
    <t xml:space="preserve"> 15. 03.</t>
  </si>
  <si>
    <t>Limpezas</t>
  </si>
  <si>
    <t xml:space="preserve"> 15. 03.001.</t>
  </si>
  <si>
    <t>CF0038</t>
  </si>
  <si>
    <t>Limpeza geral da edificação</t>
  </si>
  <si>
    <t xml:space="preserve"> 15. 10.</t>
  </si>
  <si>
    <t>Despesas Diversas</t>
  </si>
  <si>
    <t xml:space="preserve"> 15. 10.003.</t>
  </si>
  <si>
    <t>CL0043</t>
  </si>
  <si>
    <t>Controle tecnológico (ensaios de materias de obra)</t>
  </si>
  <si>
    <t>VB</t>
  </si>
  <si>
    <t xml:space="preserve"> 15. 10.005.</t>
  </si>
  <si>
    <t>CL0046</t>
  </si>
  <si>
    <t>Averbações de baixa e habite-se e certidões de matrículas</t>
  </si>
  <si>
    <t xml:space="preserve"> 15. 10.006.</t>
  </si>
  <si>
    <t>CL0047</t>
  </si>
  <si>
    <t>Taxas municipais - alvará, habite-se e numeração</t>
  </si>
  <si>
    <t xml:space="preserve">Total da Planilha (x  4) </t>
  </si>
  <si>
    <t>Fundação - Lajão Estaca Protendida</t>
  </si>
  <si>
    <t xml:space="preserve"> 02.</t>
  </si>
  <si>
    <t>FUNDAÇÕES</t>
  </si>
  <si>
    <t xml:space="preserve"> 02. 01.</t>
  </si>
  <si>
    <t>Trabalhos em Terra</t>
  </si>
  <si>
    <t xml:space="preserve"> 02. 01.001.</t>
  </si>
  <si>
    <t>Escavação e carga mecânica mat 1ª categoria</t>
  </si>
  <si>
    <t xml:space="preserve"> 02. 01.003.</t>
  </si>
  <si>
    <t>C20001</t>
  </si>
  <si>
    <t>Escavação manual de cavas de fundação em material de 1ª categoria</t>
  </si>
  <si>
    <t xml:space="preserve"> 02. 01.006.</t>
  </si>
  <si>
    <t>C20006</t>
  </si>
  <si>
    <t>Reaterro compactado do terreno</t>
  </si>
  <si>
    <t xml:space="preserve"> 02. 01.007.</t>
  </si>
  <si>
    <t xml:space="preserve"> 02. 01.050.</t>
  </si>
  <si>
    <t>Compactação de terreno a 100% do proctor normal</t>
  </si>
  <si>
    <t xml:space="preserve"> 02. 02.</t>
  </si>
  <si>
    <t>Sapata Corrida</t>
  </si>
  <si>
    <t xml:space="preserve"> 02. 02.020.</t>
  </si>
  <si>
    <t>C20146</t>
  </si>
  <si>
    <t>Concreto 25MPa lançado em sapata corrida de 60x15cm com aço de diâmetro 6.3</t>
  </si>
  <si>
    <t xml:space="preserve"> 02. 02.021.</t>
  </si>
  <si>
    <t>C20144</t>
  </si>
  <si>
    <t>Armação SC - sapata corrida 60x15 com aço Ø 6.3mm</t>
  </si>
  <si>
    <t xml:space="preserve"> 02. 03.</t>
  </si>
  <si>
    <t>Baldrame</t>
  </si>
  <si>
    <t xml:space="preserve"> 02. 03. 24.</t>
  </si>
  <si>
    <t>C20042</t>
  </si>
  <si>
    <t>Alvenaria em blocos de concreto 14x19x39cm com os alvéolos preenchidos com concreto fck=20,0MPa</t>
  </si>
  <si>
    <t xml:space="preserve"> 02. 03.057.</t>
  </si>
  <si>
    <t>C20147</t>
  </si>
  <si>
    <t>Fuste da sapata corrida - alvenaria em blocos de concreto 14x19x39 preenchidos com concreto de 20MPa</t>
  </si>
  <si>
    <t xml:space="preserve"> 02. 07.</t>
  </si>
  <si>
    <t>Lajão Estaqueado</t>
  </si>
  <si>
    <t xml:space="preserve"> 02. 07.001.</t>
  </si>
  <si>
    <t>C20073</t>
  </si>
  <si>
    <t>Forma para lajão</t>
  </si>
  <si>
    <t xml:space="preserve"> 02. 07.002.</t>
  </si>
  <si>
    <t>C20074</t>
  </si>
  <si>
    <t>Lona plástica</t>
  </si>
  <si>
    <t xml:space="preserve"> 02. 07.013.</t>
  </si>
  <si>
    <t>C20085</t>
  </si>
  <si>
    <t>Concreto fck=25,0MPa lançado em laje de piso</t>
  </si>
  <si>
    <t xml:space="preserve"> 02. 07.054.</t>
  </si>
  <si>
    <t>C20134</t>
  </si>
  <si>
    <t>Armação para fundações tipo radier, utilizando tela soldada Q396 - 2,45x6,0m</t>
  </si>
  <si>
    <t xml:space="preserve"> 02. 07.055.</t>
  </si>
  <si>
    <t>C20135</t>
  </si>
  <si>
    <t>Armação para fundações tipo radier, utilizando tela soldada Q785 - 2,45x6,0m</t>
  </si>
  <si>
    <t xml:space="preserve"> 02. 07.056.</t>
  </si>
  <si>
    <t>C20140</t>
  </si>
  <si>
    <t>Armação positiva de reforço e reforco de bordo para fundações tipo lajão estaqueado, utilizando aço com diâmetros 5.0, 6.3, 10.0, 12.5 e 16 - Padrão MG24</t>
  </si>
  <si>
    <t xml:space="preserve"> 02. 08.</t>
  </si>
  <si>
    <t>Blocos, Cintas e Vigas de Fundação</t>
  </si>
  <si>
    <t xml:space="preserve"> 02. 08.001.</t>
  </si>
  <si>
    <t>C20112</t>
  </si>
  <si>
    <t>Concreto fck=25,0MPa lançado em vigas fundação</t>
  </si>
  <si>
    <t xml:space="preserve"> 02. 08.002.</t>
  </si>
  <si>
    <t>C20138</t>
  </si>
  <si>
    <t>Armação do Bloco B1 60x60x55cm aço Ø8.0 e ligação com aço Ø12.5</t>
  </si>
  <si>
    <t xml:space="preserve"> 02. 09.</t>
  </si>
  <si>
    <t>Estaca Protendida</t>
  </si>
  <si>
    <t xml:space="preserve"> 02. 09.001.</t>
  </si>
  <si>
    <t>C20158</t>
  </si>
  <si>
    <t>Fornecimento e execução de serviço de cravação de estacas pré-fabricadas em estacas protendidas.</t>
  </si>
  <si>
    <t xml:space="preserve">TOTAL ITEM:  02   </t>
  </si>
  <si>
    <t>Centro Comunitário - Radier Mola 100tf/m3 - MG-1-CC-5x5</t>
  </si>
  <si>
    <t>Locação da edificação</t>
  </si>
  <si>
    <t>C20003</t>
  </si>
  <si>
    <t>Apiloamento fundo cavas fundação</t>
  </si>
  <si>
    <t xml:space="preserve"> 02. 01.004.</t>
  </si>
  <si>
    <t>C20004</t>
  </si>
  <si>
    <t>Apiloamento do terreno</t>
  </si>
  <si>
    <t xml:space="preserve"> 02. 04.</t>
  </si>
  <si>
    <t>Laje Radier</t>
  </si>
  <si>
    <t xml:space="preserve"> 02. 04.001.</t>
  </si>
  <si>
    <t>Fôrma e desforma para laje radier</t>
  </si>
  <si>
    <t xml:space="preserve"> 02. 04.002.</t>
  </si>
  <si>
    <t xml:space="preserve"> 02. 04.013.</t>
  </si>
  <si>
    <t>Concreto 25,0MPa, lançado em laje radier</t>
  </si>
  <si>
    <t xml:space="preserve"> 02. 04.051.</t>
  </si>
  <si>
    <t>C20131</t>
  </si>
  <si>
    <t>Armação para fundações tipo radier, utilizando tela soldada Q246 - 2,45x6,0m</t>
  </si>
  <si>
    <t xml:space="preserve"> 02. 04.058.</t>
  </si>
  <si>
    <t>C20142</t>
  </si>
  <si>
    <t>Armação para viga de borda para passeio de fundação radier</t>
  </si>
  <si>
    <t>Pilar</t>
  </si>
  <si>
    <t xml:space="preserve"> 03. 01.010.</t>
  </si>
  <si>
    <t>C30070</t>
  </si>
  <si>
    <t>Pilar P1 19x19cm com concreto 20 MPa armado, conforme projeto</t>
  </si>
  <si>
    <t>Reforço</t>
  </si>
  <si>
    <t xml:space="preserve"> 05. 02.008.</t>
  </si>
  <si>
    <t>C50056</t>
  </si>
  <si>
    <t>Estrutura de aço para telhas cerâmicas para centro de convivência</t>
  </si>
  <si>
    <t xml:space="preserve"> 05. 03.</t>
  </si>
  <si>
    <t>Telhamento Cerâmico</t>
  </si>
  <si>
    <t xml:space="preserve"> 05. 03.003.</t>
  </si>
  <si>
    <t>C50007</t>
  </si>
  <si>
    <t>Cobertura com telha cerâmica tipo plan</t>
  </si>
  <si>
    <t xml:space="preserve"> 05. 03.006.</t>
  </si>
  <si>
    <t>C50010</t>
  </si>
  <si>
    <t>Cordão de arremate da última fiada da cobertura de telhas cerâmica</t>
  </si>
  <si>
    <t xml:space="preserve"> 05. 03.007.</t>
  </si>
  <si>
    <t>C50011</t>
  </si>
  <si>
    <t>Cumeeira para telha cerâmica</t>
  </si>
  <si>
    <t xml:space="preserve"> 07. 03.014.</t>
  </si>
  <si>
    <t>C70028</t>
  </si>
  <si>
    <t>Disjuntor bipolar 25A colocado em quadro distribuição</t>
  </si>
  <si>
    <t xml:space="preserve"> 07. 03.017.</t>
  </si>
  <si>
    <t>C70031</t>
  </si>
  <si>
    <t>Disjuntor bipolar 40A colocado em quadro distribuição</t>
  </si>
  <si>
    <t xml:space="preserve"> 07. 05.017.</t>
  </si>
  <si>
    <t>C70415</t>
  </si>
  <si>
    <t>Caixa ligação em PVC 4x4 para eletroduto flexível</t>
  </si>
  <si>
    <t xml:space="preserve"> 07. 05.018.</t>
  </si>
  <si>
    <t>C70416</t>
  </si>
  <si>
    <t>Caixa ligação em PVC 4x2 para eletroduto flexível</t>
  </si>
  <si>
    <t xml:space="preserve"> 07. 07.033.</t>
  </si>
  <si>
    <t>C70158</t>
  </si>
  <si>
    <t>Interruptor embutir 1 tecla simples e 1 tomada 3 pólos universal, 10A-250V, 2x4 , com placa</t>
  </si>
  <si>
    <t>Plafonier em PVC com receptáculo</t>
  </si>
  <si>
    <t xml:space="preserve"> 08. 03.006.</t>
  </si>
  <si>
    <t>C85701</t>
  </si>
  <si>
    <t>Caixa d'água padrão MG-1-CC-5x5</t>
  </si>
  <si>
    <t xml:space="preserve"> 08. 04.006.</t>
  </si>
  <si>
    <t>C85702</t>
  </si>
  <si>
    <t>Distribuição interna água fria padrão MG-1-CC-5x5</t>
  </si>
  <si>
    <t xml:space="preserve"> 08. 06.006.</t>
  </si>
  <si>
    <t>C85703</t>
  </si>
  <si>
    <t>Distribuição interna de esgoto sanitário para padrão MG-1-CC-5x5</t>
  </si>
  <si>
    <t xml:space="preserve"> 08. 08.006.</t>
  </si>
  <si>
    <t>C85704</t>
  </si>
  <si>
    <t>Caixas esgoto sanitário padrão MG-1-CC-5x5</t>
  </si>
  <si>
    <t>C80651</t>
  </si>
  <si>
    <t>Lavatório louça s/ coluna</t>
  </si>
  <si>
    <t xml:space="preserve"> 08. 09.028.</t>
  </si>
  <si>
    <t>C80029</t>
  </si>
  <si>
    <t>Torneira cromada para pia cozinha</t>
  </si>
  <si>
    <t>Válvula em PVC sem ladrão para lavatório Ø7/8"</t>
  </si>
  <si>
    <t xml:space="preserve"> 08. 09.095.</t>
  </si>
  <si>
    <t>C85736</t>
  </si>
  <si>
    <t>Bancada, base, pia com cuba inox e rodopia/rodobanca em granito andorinha para centro de convivência conforme projeto.</t>
  </si>
  <si>
    <t xml:space="preserve"> 08. 09.201.</t>
  </si>
  <si>
    <t>C81001</t>
  </si>
  <si>
    <t>Barra apoio em aluminio c/ pintura epóxi c:40 cm</t>
  </si>
  <si>
    <t xml:space="preserve"> 08. 09.204.</t>
  </si>
  <si>
    <t>C81004</t>
  </si>
  <si>
    <t>Barra apoio em aluminio c/ pintura epóxi c:70 cm</t>
  </si>
  <si>
    <t xml:space="preserve"> 08. 09.205.</t>
  </si>
  <si>
    <t>C81005</t>
  </si>
  <si>
    <t>Barra apoio em aluminio com pintura epóxi, comprimento 80,00cm</t>
  </si>
  <si>
    <t xml:space="preserve"> 10. 06.010.</t>
  </si>
  <si>
    <t>CA0503</t>
  </si>
  <si>
    <t>Porta de abrir em alumínio de 0,80x2,10 veneziana</t>
  </si>
  <si>
    <t xml:space="preserve"> 10. 06.057.</t>
  </si>
  <si>
    <t>CA0507</t>
  </si>
  <si>
    <t>Janela maxim ar alumínio com vidro fantasia 0,60 x 0,60m</t>
  </si>
  <si>
    <t>Revestimento cerâmico, mínimo 20x20cm, 5cm assentado com argamassa pré-fabricada cimento colante, juntas a prumo, inclusive rejunte</t>
  </si>
  <si>
    <t>Peitoril em ardósia polida com 2cm de espessura</t>
  </si>
  <si>
    <t xml:space="preserve"> 12. 02.004.</t>
  </si>
  <si>
    <t>CC0067</t>
  </si>
  <si>
    <t>Sóculo em concreto fck=25,0MPa para adequação da altura do vaso sanitário, largura 30,00cm, comprimento 50,00cm e altura 8,00cm</t>
  </si>
  <si>
    <t>Pintura Sobre Concreto</t>
  </si>
  <si>
    <t xml:space="preserve"> 14. 01.018.</t>
  </si>
  <si>
    <t>CE9008</t>
  </si>
  <si>
    <t>Pintura com tinta látex PVA sobre concreto aparente</t>
  </si>
  <si>
    <t>Churrasqueira</t>
  </si>
  <si>
    <t>CO0046</t>
  </si>
  <si>
    <t>Fornecimento e assentamento de Churrasqueira pré-moldada L=0,75m e H=2,25m</t>
  </si>
  <si>
    <t>Kit de Adaptações para PNE</t>
  </si>
  <si>
    <t xml:space="preserve"> 08. 09.070.</t>
  </si>
  <si>
    <t>C80071</t>
  </si>
  <si>
    <t>Banco articulável em aço inoxidável e assento em resina antiderrapante, comprimento 70,00cm, largura 45,00cm</t>
  </si>
  <si>
    <t xml:space="preserve"> 08. 09.112.</t>
  </si>
  <si>
    <t>C85696</t>
  </si>
  <si>
    <t>Bancada em ardósia polida para banheiro e lavatório de louça de embutir</t>
  </si>
  <si>
    <t>Barra apoio em aluminio com pintura epóxi, comprimento 40,00cm</t>
  </si>
  <si>
    <t xml:space="preserve"> 08. 09.203.</t>
  </si>
  <si>
    <t>C81003</t>
  </si>
  <si>
    <t>Barra apoio em aluminio com pintura epóxi, comprimento 60,00cm</t>
  </si>
  <si>
    <t>Barra apoio em aluminio com pintura epóxi, comprimento 70,00cm</t>
  </si>
  <si>
    <t xml:space="preserve"> 08. 09.206.</t>
  </si>
  <si>
    <t>C81006</t>
  </si>
  <si>
    <t>Barra apoio em aluminio com pintura epóxi, comprimento 90,00cm</t>
  </si>
  <si>
    <t xml:space="preserve"> 10. 04.</t>
  </si>
  <si>
    <t>Esquadrias em PVC</t>
  </si>
  <si>
    <t xml:space="preserve"> 10. 04.005.</t>
  </si>
  <si>
    <t>CA0106</t>
  </si>
  <si>
    <t>Porta sanfonada em PVC 1,10x2,10m</t>
  </si>
  <si>
    <t>Esquadrias Mista</t>
  </si>
  <si>
    <t>Porta pronta em madeira com alisar e marco em alumínio</t>
  </si>
  <si>
    <t>Revestimento Interno</t>
  </si>
  <si>
    <t xml:space="preserve"> 11. 01.010.</t>
  </si>
  <si>
    <t>CB0010</t>
  </si>
  <si>
    <t>Azulejo 15x15cm assentado com argamassa pré-fabricada de cimento colante, juntas a prumo, inclusive rejunte</t>
  </si>
  <si>
    <t>Pintura Interna para Paredes e Tetos</t>
  </si>
  <si>
    <t xml:space="preserve"> 14. 01.011.</t>
  </si>
  <si>
    <t>CE0011</t>
  </si>
  <si>
    <t>Pintura com tinta látex acrílica sobre sóculo</t>
  </si>
  <si>
    <t xml:space="preserve"> 15. 01.035.</t>
  </si>
  <si>
    <t>CF0035</t>
  </si>
  <si>
    <t>Rampa para acesso ao passeio em concreto fck=25,0MPa, espessura 8cm, largura 1,20m, inclinação máxima de 8%, inclusive acabamento desempenado</t>
  </si>
  <si>
    <t xml:space="preserve">Total da Planilha (x  2) </t>
  </si>
  <si>
    <t xml:space="preserve">TOTAL DO PROJETO: </t>
  </si>
  <si>
    <t xml:space="preserve"> 07. 07.013.</t>
  </si>
  <si>
    <t xml:space="preserve"> 07. 06.012.</t>
  </si>
  <si>
    <t xml:space="preserve"> 07. 08.021.</t>
  </si>
  <si>
    <t xml:space="preserve"> 02. 01.009.</t>
  </si>
  <si>
    <t xml:space="preserve"> 28. 15.</t>
  </si>
  <si>
    <t xml:space="preserve"> 28. 15.001.</t>
  </si>
  <si>
    <t>Digitar o valor do desconto</t>
  </si>
  <si>
    <t>O valor do BDI será calculado</t>
  </si>
  <si>
    <t>para o envio da composicao de BDI</t>
  </si>
  <si>
    <t xml:space="preserve">Imprimir em papel timbrado </t>
  </si>
  <si>
    <t>ou adicionar a logomarca no cabeçalho</t>
  </si>
  <si>
    <t>BDI:</t>
  </si>
  <si>
    <t>Desconto:</t>
  </si>
  <si>
    <t>Pr.Orig</t>
  </si>
  <si>
    <t xml:space="preserve"> 11. 01.004b</t>
  </si>
  <si>
    <t>Reboco tipo paulista com argamassa de cimento, cal hidratada e areia traço 1:2:8 e:1,0cm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</si>
</sst>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" fontId="16" fillId="0" borderId="0" xfId="0" applyNumberFormat="1" applyFont="1"/>
    <xf numFmtId="4" fontId="18" fillId="0" borderId="0" xfId="0" applyNumberFormat="1" applyFont="1"/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33" borderId="10" xfId="0" applyFont="1" applyFill="1" applyBorder="1" applyProtection="1"/>
    <xf numFmtId="0" fontId="16" fillId="33" borderId="11" xfId="0" applyFont="1" applyFill="1" applyBorder="1" applyProtection="1"/>
    <xf numFmtId="0" fontId="16" fillId="33" borderId="12" xfId="0" applyFont="1" applyFill="1" applyBorder="1" applyProtection="1"/>
    <xf numFmtId="0" fontId="16" fillId="33" borderId="13" xfId="0" applyFont="1" applyFill="1" applyBorder="1" applyProtection="1"/>
    <xf numFmtId="0" fontId="16" fillId="33" borderId="0" xfId="0" applyFont="1" applyFill="1" applyBorder="1" applyProtection="1"/>
    <xf numFmtId="0" fontId="16" fillId="33" borderId="14" xfId="0" applyFont="1" applyFill="1" applyBorder="1" applyProtection="1"/>
    <xf numFmtId="4" fontId="16" fillId="33" borderId="13" xfId="0" applyNumberFormat="1" applyFont="1" applyFill="1" applyBorder="1" applyProtection="1"/>
    <xf numFmtId="0" fontId="16" fillId="33" borderId="15" xfId="0" applyFont="1" applyFill="1" applyBorder="1" applyProtection="1"/>
    <xf numFmtId="0" fontId="16" fillId="33" borderId="16" xfId="0" applyFont="1" applyFill="1" applyBorder="1" applyProtection="1"/>
    <xf numFmtId="0" fontId="16" fillId="33" borderId="17" xfId="0" applyFont="1" applyFill="1" applyBorder="1" applyProtection="1"/>
    <xf numFmtId="4" fontId="18" fillId="0" borderId="0" xfId="0" applyNumberFormat="1" applyFont="1" applyAlignment="1" applyProtection="1">
      <alignment horizontal="center"/>
    </xf>
    <xf numFmtId="10" fontId="18" fillId="0" borderId="0" xfId="0" applyNumberFormat="1" applyFont="1" applyAlignment="1" applyProtection="1">
      <alignment horizontal="center"/>
    </xf>
    <xf numFmtId="10" fontId="18" fillId="0" borderId="0" xfId="0" applyNumberFormat="1" applyFont="1" applyAlignment="1" applyProtection="1">
      <alignment horizontal="center"/>
      <protection locked="0"/>
    </xf>
    <xf numFmtId="4" fontId="0" fillId="34" borderId="0" xfId="0" applyNumberFormat="1" applyFill="1"/>
    <xf numFmtId="4" fontId="16" fillId="34" borderId="0" xfId="0" applyNumberFormat="1" applyFont="1" applyFill="1"/>
    <xf numFmtId="4" fontId="18" fillId="34" borderId="0" xfId="0" applyNumberFormat="1" applyFont="1" applyFill="1"/>
    <xf numFmtId="4" fontId="0" fillId="0" borderId="0" xfId="0" applyNumberFormat="1" applyProtection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2"/>
  <sheetViews>
    <sheetView tabSelected="1" workbookViewId="0">
      <selection activeCell="H2" sqref="H2"/>
    </sheetView>
  </sheetViews>
  <sheetFormatPr defaultRowHeight="15" x14ac:dyDescent="0.25"/>
  <cols>
    <col min="1" max="1" width="10.7109375" style="15" customWidth="1"/>
    <col min="2" max="2" width="8.42578125" style="2" hidden="1" customWidth="1"/>
    <col min="3" max="3" width="78.42578125" style="11" customWidth="1"/>
    <col min="4" max="4" width="7.7109375" style="2" customWidth="1"/>
    <col min="5" max="5" width="10.7109375" style="1" customWidth="1"/>
    <col min="6" max="6" width="11.42578125" style="29" hidden="1" customWidth="1"/>
    <col min="7" max="7" width="11.42578125" style="1" customWidth="1"/>
    <col min="8" max="8" width="14.7109375" style="1" customWidth="1"/>
    <col min="9" max="9" width="3.7109375" customWidth="1"/>
    <col min="10" max="10" width="2.7109375" customWidth="1"/>
  </cols>
  <sheetData>
    <row r="1" spans="1:14" ht="16.5" thickBot="1" x14ac:dyDescent="0.3">
      <c r="A1" s="13" t="s">
        <v>0</v>
      </c>
      <c r="B1" s="6"/>
      <c r="C1" s="10"/>
      <c r="G1" s="26" t="s">
        <v>1337</v>
      </c>
      <c r="H1" s="26" t="s">
        <v>1338</v>
      </c>
    </row>
    <row r="2" spans="1:14" ht="15.75" x14ac:dyDescent="0.25">
      <c r="A2" s="13" t="s">
        <v>1</v>
      </c>
      <c r="G2" s="27">
        <f>-1.3*(H2-1)-1</f>
        <v>0.3</v>
      </c>
      <c r="H2" s="28">
        <v>0</v>
      </c>
      <c r="K2" s="16" t="s">
        <v>1332</v>
      </c>
      <c r="L2" s="17"/>
      <c r="M2" s="17"/>
      <c r="N2" s="18"/>
    </row>
    <row r="3" spans="1:14" x14ac:dyDescent="0.25">
      <c r="K3" s="19" t="s">
        <v>1333</v>
      </c>
      <c r="L3" s="20"/>
      <c r="M3" s="20"/>
      <c r="N3" s="21"/>
    </row>
    <row r="4" spans="1:14" x14ac:dyDescent="0.25">
      <c r="A4" s="14" t="s">
        <v>2</v>
      </c>
      <c r="B4" s="7" t="s">
        <v>3</v>
      </c>
      <c r="C4" s="12" t="s">
        <v>4</v>
      </c>
      <c r="D4" s="7" t="s">
        <v>5</v>
      </c>
      <c r="E4" s="8" t="s">
        <v>6</v>
      </c>
      <c r="F4" s="30" t="s">
        <v>1339</v>
      </c>
      <c r="G4" s="8" t="s">
        <v>7</v>
      </c>
      <c r="H4" s="8" t="s">
        <v>8</v>
      </c>
      <c r="K4" s="22" t="s">
        <v>1334</v>
      </c>
      <c r="L4" s="20"/>
      <c r="M4" s="20"/>
      <c r="N4" s="21"/>
    </row>
    <row r="5" spans="1:14" x14ac:dyDescent="0.25">
      <c r="K5" s="19" t="s">
        <v>1335</v>
      </c>
      <c r="L5" s="20"/>
      <c r="M5" s="20"/>
      <c r="N5" s="21"/>
    </row>
    <row r="6" spans="1:14" ht="15.75" thickBot="1" x14ac:dyDescent="0.3">
      <c r="A6" s="15" t="s">
        <v>9</v>
      </c>
      <c r="C6" s="11" t="s">
        <v>10</v>
      </c>
      <c r="K6" s="23" t="s">
        <v>1336</v>
      </c>
      <c r="L6" s="24"/>
      <c r="M6" s="24"/>
      <c r="N6" s="25"/>
    </row>
    <row r="7" spans="1:14" x14ac:dyDescent="0.25">
      <c r="A7" s="15" t="s">
        <v>11</v>
      </c>
      <c r="C7" s="11" t="s">
        <v>12</v>
      </c>
    </row>
    <row r="8" spans="1:14" x14ac:dyDescent="0.25">
      <c r="A8" s="15" t="s">
        <v>13</v>
      </c>
      <c r="B8" s="2" t="s">
        <v>14</v>
      </c>
      <c r="C8" s="11" t="s">
        <v>15</v>
      </c>
      <c r="D8" s="2" t="s">
        <v>16</v>
      </c>
      <c r="E8" s="1">
        <v>1</v>
      </c>
      <c r="F8" s="29">
        <v>1811.89</v>
      </c>
      <c r="G8" s="32">
        <f>IF(F8&gt;0,ROUND(F8*(1-$H$2),2),"")</f>
        <v>1811.89</v>
      </c>
      <c r="H8" s="1">
        <f>ROUND((E8*G8),2)</f>
        <v>1811.89</v>
      </c>
    </row>
    <row r="9" spans="1:14" x14ac:dyDescent="0.25">
      <c r="A9" s="15" t="s">
        <v>17</v>
      </c>
      <c r="B9" s="2" t="s">
        <v>18</v>
      </c>
      <c r="C9" s="11" t="s">
        <v>19</v>
      </c>
      <c r="D9" s="2" t="s">
        <v>16</v>
      </c>
      <c r="E9" s="1">
        <v>1</v>
      </c>
      <c r="F9" s="29">
        <v>2982.4</v>
      </c>
      <c r="G9" s="32">
        <f t="shared" ref="G9:G72" si="0">IF(F9&gt;0,ROUND(F9*(1-$H$2),2),"")</f>
        <v>2982.4</v>
      </c>
      <c r="H9" s="1">
        <f>ROUND((E9*G9),2)</f>
        <v>2982.4</v>
      </c>
    </row>
    <row r="10" spans="1:14" x14ac:dyDescent="0.25">
      <c r="G10" s="32" t="str">
        <f t="shared" si="0"/>
        <v/>
      </c>
    </row>
    <row r="11" spans="1:14" x14ac:dyDescent="0.25">
      <c r="C11" s="11" t="s">
        <v>20</v>
      </c>
      <c r="G11" s="32" t="str">
        <f t="shared" si="0"/>
        <v/>
      </c>
      <c r="H11" s="1">
        <f>SUM(H7:H9)</f>
        <v>4794.29</v>
      </c>
    </row>
    <row r="12" spans="1:14" x14ac:dyDescent="0.25">
      <c r="G12" s="32" t="str">
        <f t="shared" si="0"/>
        <v/>
      </c>
    </row>
    <row r="13" spans="1:14" x14ac:dyDescent="0.25">
      <c r="A13" s="15" t="s">
        <v>21</v>
      </c>
      <c r="C13" s="11" t="s">
        <v>22</v>
      </c>
      <c r="G13" s="32" t="str">
        <f t="shared" si="0"/>
        <v/>
      </c>
    </row>
    <row r="14" spans="1:14" x14ac:dyDescent="0.25">
      <c r="A14" s="15" t="s">
        <v>23</v>
      </c>
      <c r="C14" s="11" t="s">
        <v>24</v>
      </c>
      <c r="G14" s="32" t="str">
        <f t="shared" si="0"/>
        <v/>
      </c>
    </row>
    <row r="15" spans="1:14" x14ac:dyDescent="0.25">
      <c r="A15" s="15" t="s">
        <v>25</v>
      </c>
      <c r="B15" s="2" t="s">
        <v>26</v>
      </c>
      <c r="C15" s="11" t="s">
        <v>27</v>
      </c>
      <c r="D15" s="2" t="s">
        <v>28</v>
      </c>
      <c r="E15" s="1">
        <v>4811</v>
      </c>
      <c r="F15" s="29">
        <v>0.24</v>
      </c>
      <c r="G15" s="32">
        <f t="shared" si="0"/>
        <v>0.24</v>
      </c>
      <c r="H15" s="1">
        <f>ROUND((E15*G15),2)</f>
        <v>1154.6400000000001</v>
      </c>
    </row>
    <row r="16" spans="1:14" x14ac:dyDescent="0.25">
      <c r="A16" s="15" t="s">
        <v>29</v>
      </c>
      <c r="C16" s="11" t="s">
        <v>30</v>
      </c>
      <c r="G16" s="32" t="str">
        <f t="shared" si="0"/>
        <v/>
      </c>
    </row>
    <row r="17" spans="1:8" x14ac:dyDescent="0.25">
      <c r="A17" s="15" t="s">
        <v>31</v>
      </c>
      <c r="B17" s="2" t="s">
        <v>32</v>
      </c>
      <c r="C17" s="11" t="s">
        <v>33</v>
      </c>
      <c r="D17" s="2" t="s">
        <v>34</v>
      </c>
      <c r="E17" s="1">
        <v>483</v>
      </c>
      <c r="F17" s="29">
        <v>2.64</v>
      </c>
      <c r="G17" s="32">
        <f t="shared" si="0"/>
        <v>2.64</v>
      </c>
      <c r="H17" s="1">
        <f>ROUND((E17*G17),2)</f>
        <v>1275.1199999999999</v>
      </c>
    </row>
    <row r="18" spans="1:8" x14ac:dyDescent="0.25">
      <c r="A18" s="15" t="s">
        <v>35</v>
      </c>
      <c r="C18" s="11" t="s">
        <v>36</v>
      </c>
      <c r="G18" s="32" t="str">
        <f t="shared" si="0"/>
        <v/>
      </c>
    </row>
    <row r="19" spans="1:8" x14ac:dyDescent="0.25">
      <c r="A19" s="15" t="s">
        <v>37</v>
      </c>
      <c r="B19" s="2" t="s">
        <v>38</v>
      </c>
      <c r="C19" s="11" t="s">
        <v>39</v>
      </c>
      <c r="D19" s="2" t="s">
        <v>34</v>
      </c>
      <c r="E19" s="1">
        <v>2860</v>
      </c>
      <c r="F19" s="29">
        <v>6.17</v>
      </c>
      <c r="G19" s="32">
        <f t="shared" si="0"/>
        <v>6.17</v>
      </c>
      <c r="H19" s="1">
        <f>ROUND((E19*G19),2)</f>
        <v>17646.2</v>
      </c>
    </row>
    <row r="20" spans="1:8" x14ac:dyDescent="0.25">
      <c r="A20" s="15" t="s">
        <v>40</v>
      </c>
      <c r="C20" s="11" t="s">
        <v>41</v>
      </c>
      <c r="G20" s="32" t="str">
        <f t="shared" si="0"/>
        <v/>
      </c>
    </row>
    <row r="21" spans="1:8" x14ac:dyDescent="0.25">
      <c r="A21" s="15" t="s">
        <v>42</v>
      </c>
      <c r="B21" s="2" t="s">
        <v>43</v>
      </c>
      <c r="C21" s="11" t="s">
        <v>44</v>
      </c>
      <c r="D21" s="2" t="s">
        <v>34</v>
      </c>
      <c r="E21" s="1">
        <v>2571</v>
      </c>
      <c r="F21" s="29">
        <v>4.4400000000000004</v>
      </c>
      <c r="G21" s="32">
        <f t="shared" si="0"/>
        <v>4.4400000000000004</v>
      </c>
      <c r="H21" s="1">
        <f>ROUND((E21*G21),2)</f>
        <v>11415.24</v>
      </c>
    </row>
    <row r="22" spans="1:8" x14ac:dyDescent="0.25">
      <c r="A22" s="15" t="s">
        <v>45</v>
      </c>
      <c r="C22" s="11" t="s">
        <v>46</v>
      </c>
      <c r="G22" s="32" t="str">
        <f t="shared" si="0"/>
        <v/>
      </c>
    </row>
    <row r="23" spans="1:8" x14ac:dyDescent="0.25">
      <c r="A23" s="15" t="s">
        <v>47</v>
      </c>
      <c r="B23" s="2" t="s">
        <v>48</v>
      </c>
      <c r="C23" s="11" t="s">
        <v>49</v>
      </c>
      <c r="D23" s="2" t="s">
        <v>50</v>
      </c>
      <c r="E23" s="1">
        <v>14300</v>
      </c>
      <c r="F23" s="29">
        <v>1.99</v>
      </c>
      <c r="G23" s="32">
        <f t="shared" si="0"/>
        <v>1.99</v>
      </c>
      <c r="H23" s="1">
        <f>ROUND((E23*G23),2)</f>
        <v>28457</v>
      </c>
    </row>
    <row r="24" spans="1:8" x14ac:dyDescent="0.25">
      <c r="G24" s="32" t="str">
        <f t="shared" si="0"/>
        <v/>
      </c>
    </row>
    <row r="25" spans="1:8" x14ac:dyDescent="0.25">
      <c r="C25" s="11" t="s">
        <v>51</v>
      </c>
      <c r="G25" s="32" t="str">
        <f t="shared" si="0"/>
        <v/>
      </c>
      <c r="H25" s="1">
        <f>SUM(H14:H23)</f>
        <v>59948.2</v>
      </c>
    </row>
    <row r="26" spans="1:8" x14ac:dyDescent="0.25">
      <c r="G26" s="32" t="str">
        <f t="shared" si="0"/>
        <v/>
      </c>
    </row>
    <row r="27" spans="1:8" x14ac:dyDescent="0.25">
      <c r="A27" s="15" t="s">
        <v>52</v>
      </c>
      <c r="C27" s="11" t="s">
        <v>53</v>
      </c>
      <c r="G27" s="32" t="str">
        <f t="shared" si="0"/>
        <v/>
      </c>
    </row>
    <row r="28" spans="1:8" x14ac:dyDescent="0.25">
      <c r="A28" s="15" t="s">
        <v>54</v>
      </c>
      <c r="C28" s="11" t="s">
        <v>55</v>
      </c>
      <c r="G28" s="32" t="str">
        <f t="shared" si="0"/>
        <v/>
      </c>
    </row>
    <row r="29" spans="1:8" x14ac:dyDescent="0.25">
      <c r="A29" s="15" t="s">
        <v>56</v>
      </c>
      <c r="B29" s="2" t="s">
        <v>57</v>
      </c>
      <c r="C29" s="11" t="s">
        <v>58</v>
      </c>
      <c r="D29" s="2" t="s">
        <v>59</v>
      </c>
      <c r="E29" s="1">
        <v>6</v>
      </c>
      <c r="F29" s="29">
        <v>167.74</v>
      </c>
      <c r="G29" s="32">
        <f t="shared" si="0"/>
        <v>167.74</v>
      </c>
      <c r="H29" s="1">
        <f>ROUND((E29*G29),2)</f>
        <v>1006.44</v>
      </c>
    </row>
    <row r="30" spans="1:8" x14ac:dyDescent="0.25">
      <c r="A30" s="15" t="s">
        <v>60</v>
      </c>
      <c r="B30" s="2" t="s">
        <v>61</v>
      </c>
      <c r="C30" s="11" t="s">
        <v>62</v>
      </c>
      <c r="D30" s="2" t="s">
        <v>59</v>
      </c>
      <c r="E30" s="1">
        <v>6</v>
      </c>
      <c r="F30" s="29">
        <v>337.71</v>
      </c>
      <c r="G30" s="32">
        <f t="shared" si="0"/>
        <v>337.71</v>
      </c>
      <c r="H30" s="1">
        <f>ROUND((E30*G30),2)</f>
        <v>2026.26</v>
      </c>
    </row>
    <row r="31" spans="1:8" x14ac:dyDescent="0.25">
      <c r="A31" s="15" t="s">
        <v>63</v>
      </c>
      <c r="B31" s="2" t="s">
        <v>64</v>
      </c>
      <c r="C31" s="11" t="s">
        <v>65</v>
      </c>
      <c r="D31" s="2" t="s">
        <v>59</v>
      </c>
      <c r="E31" s="1">
        <v>7</v>
      </c>
      <c r="F31" s="29">
        <v>525.73</v>
      </c>
      <c r="G31" s="32">
        <f t="shared" si="0"/>
        <v>525.73</v>
      </c>
      <c r="H31" s="1">
        <f>ROUND((E31*G31),2)</f>
        <v>3680.11</v>
      </c>
    </row>
    <row r="32" spans="1:8" x14ac:dyDescent="0.25">
      <c r="A32" s="15" t="s">
        <v>66</v>
      </c>
      <c r="B32" s="2" t="s">
        <v>67</v>
      </c>
      <c r="C32" s="11" t="s">
        <v>68</v>
      </c>
      <c r="D32" s="2" t="s">
        <v>59</v>
      </c>
      <c r="E32" s="1">
        <v>6</v>
      </c>
      <c r="F32" s="29">
        <v>797.17</v>
      </c>
      <c r="G32" s="32">
        <f t="shared" si="0"/>
        <v>797.17</v>
      </c>
      <c r="H32" s="1">
        <f>ROUND((E32*G32),2)</f>
        <v>4783.0200000000004</v>
      </c>
    </row>
    <row r="33" spans="1:8" x14ac:dyDescent="0.25">
      <c r="G33" s="32" t="str">
        <f t="shared" si="0"/>
        <v/>
      </c>
    </row>
    <row r="34" spans="1:8" x14ac:dyDescent="0.25">
      <c r="C34" s="11" t="s">
        <v>69</v>
      </c>
      <c r="G34" s="32" t="str">
        <f t="shared" si="0"/>
        <v/>
      </c>
      <c r="H34" s="1">
        <f>SUM(H28:H32)</f>
        <v>11495.83</v>
      </c>
    </row>
    <row r="35" spans="1:8" x14ac:dyDescent="0.25">
      <c r="G35" s="32" t="str">
        <f t="shared" si="0"/>
        <v/>
      </c>
    </row>
    <row r="36" spans="1:8" x14ac:dyDescent="0.25">
      <c r="A36" s="15" t="s">
        <v>70</v>
      </c>
      <c r="C36" s="11" t="s">
        <v>71</v>
      </c>
      <c r="G36" s="32" t="str">
        <f t="shared" si="0"/>
        <v/>
      </c>
    </row>
    <row r="37" spans="1:8" x14ac:dyDescent="0.25">
      <c r="A37" s="15" t="s">
        <v>72</v>
      </c>
      <c r="C37" s="11" t="s">
        <v>73</v>
      </c>
      <c r="G37" s="32" t="str">
        <f t="shared" si="0"/>
        <v/>
      </c>
    </row>
    <row r="38" spans="1:8" ht="15.75" customHeight="1" x14ac:dyDescent="0.25">
      <c r="A38" s="15" t="s">
        <v>74</v>
      </c>
      <c r="B38" s="2" t="s">
        <v>75</v>
      </c>
      <c r="C38" s="11" t="s">
        <v>76</v>
      </c>
      <c r="D38" s="2" t="s">
        <v>59</v>
      </c>
      <c r="E38" s="1">
        <v>164</v>
      </c>
      <c r="F38" s="29">
        <v>62.19</v>
      </c>
      <c r="G38" s="32">
        <f t="shared" si="0"/>
        <v>62.19</v>
      </c>
      <c r="H38" s="1">
        <f>ROUND((E38*G38),2)</f>
        <v>10199.16</v>
      </c>
    </row>
    <row r="39" spans="1:8" x14ac:dyDescent="0.25">
      <c r="A39" s="15" t="s">
        <v>77</v>
      </c>
      <c r="C39" s="11" t="s">
        <v>78</v>
      </c>
      <c r="G39" s="32" t="str">
        <f t="shared" si="0"/>
        <v/>
      </c>
    </row>
    <row r="40" spans="1:8" ht="30" x14ac:dyDescent="0.25">
      <c r="A40" s="15" t="s">
        <v>79</v>
      </c>
      <c r="B40" s="2" t="s">
        <v>80</v>
      </c>
      <c r="C40" s="11" t="s">
        <v>81</v>
      </c>
      <c r="D40" s="2" t="s">
        <v>28</v>
      </c>
      <c r="E40" s="1">
        <v>293</v>
      </c>
      <c r="F40" s="29">
        <v>51.77</v>
      </c>
      <c r="G40" s="32">
        <f t="shared" si="0"/>
        <v>51.77</v>
      </c>
      <c r="H40" s="1">
        <f>ROUND((E40*G40),2)</f>
        <v>15168.61</v>
      </c>
    </row>
    <row r="41" spans="1:8" x14ac:dyDescent="0.25">
      <c r="A41" s="15" t="s">
        <v>82</v>
      </c>
      <c r="B41" s="2" t="s">
        <v>83</v>
      </c>
      <c r="C41" s="11" t="s">
        <v>84</v>
      </c>
      <c r="D41" s="2" t="s">
        <v>28</v>
      </c>
      <c r="E41" s="1">
        <v>3</v>
      </c>
      <c r="F41" s="29">
        <v>143.52000000000001</v>
      </c>
      <c r="G41" s="32">
        <f t="shared" si="0"/>
        <v>143.52000000000001</v>
      </c>
      <c r="H41" s="1">
        <f>ROUND((E41*G41),2)</f>
        <v>430.56</v>
      </c>
    </row>
    <row r="42" spans="1:8" x14ac:dyDescent="0.25">
      <c r="A42" s="15" t="s">
        <v>85</v>
      </c>
      <c r="B42" s="2" t="s">
        <v>86</v>
      </c>
      <c r="C42" s="11" t="s">
        <v>87</v>
      </c>
      <c r="D42" s="2" t="s">
        <v>28</v>
      </c>
      <c r="E42" s="1">
        <v>10</v>
      </c>
      <c r="F42" s="29">
        <v>143.52000000000001</v>
      </c>
      <c r="G42" s="32">
        <f t="shared" si="0"/>
        <v>143.52000000000001</v>
      </c>
      <c r="H42" s="1">
        <f>ROUND((E42*G42),2)</f>
        <v>1435.2</v>
      </c>
    </row>
    <row r="43" spans="1:8" x14ac:dyDescent="0.25">
      <c r="A43" s="15" t="s">
        <v>88</v>
      </c>
      <c r="C43" s="11" t="s">
        <v>89</v>
      </c>
      <c r="G43" s="32" t="str">
        <f t="shared" si="0"/>
        <v/>
      </c>
    </row>
    <row r="44" spans="1:8" ht="30" x14ac:dyDescent="0.25">
      <c r="A44" s="15" t="s">
        <v>90</v>
      </c>
      <c r="B44" s="2" t="s">
        <v>91</v>
      </c>
      <c r="C44" s="11" t="s">
        <v>92</v>
      </c>
      <c r="D44" s="2" t="s">
        <v>59</v>
      </c>
      <c r="E44" s="1">
        <v>331</v>
      </c>
      <c r="F44" s="29">
        <v>136.63999999999999</v>
      </c>
      <c r="G44" s="32">
        <f t="shared" si="0"/>
        <v>136.63999999999999</v>
      </c>
      <c r="H44" s="1">
        <f>ROUND((E44*G44),2)</f>
        <v>45227.839999999997</v>
      </c>
    </row>
    <row r="45" spans="1:8" x14ac:dyDescent="0.25">
      <c r="A45" s="15" t="s">
        <v>93</v>
      </c>
      <c r="C45" s="11" t="s">
        <v>94</v>
      </c>
      <c r="G45" s="32" t="str">
        <f t="shared" si="0"/>
        <v/>
      </c>
    </row>
    <row r="46" spans="1:8" x14ac:dyDescent="0.25">
      <c r="A46" s="15" t="s">
        <v>95</v>
      </c>
      <c r="B46" s="2" t="s">
        <v>96</v>
      </c>
      <c r="C46" s="11" t="s">
        <v>97</v>
      </c>
      <c r="D46" s="2" t="s">
        <v>28</v>
      </c>
      <c r="E46" s="1">
        <v>1730</v>
      </c>
      <c r="F46" s="29">
        <v>17.05</v>
      </c>
      <c r="G46" s="32">
        <f t="shared" si="0"/>
        <v>17.05</v>
      </c>
      <c r="H46" s="1">
        <f>ROUND((E46*G46),2)</f>
        <v>29496.5</v>
      </c>
    </row>
    <row r="47" spans="1:8" x14ac:dyDescent="0.25">
      <c r="A47" s="15" t="s">
        <v>98</v>
      </c>
      <c r="C47" s="11" t="s">
        <v>99</v>
      </c>
      <c r="G47" s="32" t="str">
        <f t="shared" si="0"/>
        <v/>
      </c>
    </row>
    <row r="48" spans="1:8" x14ac:dyDescent="0.25">
      <c r="A48" s="15" t="s">
        <v>100</v>
      </c>
      <c r="B48" s="2" t="s">
        <v>101</v>
      </c>
      <c r="C48" s="11" t="s">
        <v>102</v>
      </c>
      <c r="D48" s="2" t="s">
        <v>16</v>
      </c>
      <c r="E48" s="1">
        <v>16</v>
      </c>
      <c r="F48" s="29">
        <v>125.66</v>
      </c>
      <c r="G48" s="32">
        <f t="shared" si="0"/>
        <v>125.66</v>
      </c>
      <c r="H48" s="1">
        <f>ROUND((E48*G48),2)</f>
        <v>2010.56</v>
      </c>
    </row>
    <row r="49" spans="1:8" x14ac:dyDescent="0.25">
      <c r="A49" s="15" t="s">
        <v>103</v>
      </c>
      <c r="C49" s="11" t="s">
        <v>104</v>
      </c>
      <c r="G49" s="32" t="str">
        <f t="shared" si="0"/>
        <v/>
      </c>
    </row>
    <row r="50" spans="1:8" x14ac:dyDescent="0.25">
      <c r="A50" s="15" t="s">
        <v>105</v>
      </c>
      <c r="B50" s="2" t="s">
        <v>106</v>
      </c>
      <c r="C50" s="11" t="s">
        <v>107</v>
      </c>
      <c r="D50" s="2" t="s">
        <v>16</v>
      </c>
      <c r="E50" s="1">
        <v>1</v>
      </c>
      <c r="F50" s="29">
        <v>507.63</v>
      </c>
      <c r="G50" s="32">
        <f t="shared" si="0"/>
        <v>507.63</v>
      </c>
      <c r="H50" s="1">
        <f>ROUND((E50*G50),2)</f>
        <v>507.63</v>
      </c>
    </row>
    <row r="51" spans="1:8" ht="15.75" customHeight="1" x14ac:dyDescent="0.25">
      <c r="A51" s="15" t="s">
        <v>108</v>
      </c>
      <c r="B51" s="2" t="s">
        <v>109</v>
      </c>
      <c r="C51" s="11" t="s">
        <v>110</v>
      </c>
      <c r="D51" s="2" t="s">
        <v>16</v>
      </c>
      <c r="E51" s="1">
        <v>1</v>
      </c>
      <c r="F51" s="29">
        <v>1048.49</v>
      </c>
      <c r="G51" s="32">
        <f t="shared" si="0"/>
        <v>1048.49</v>
      </c>
      <c r="H51" s="1">
        <f>ROUND((E51*G51),2)</f>
        <v>1048.49</v>
      </c>
    </row>
    <row r="52" spans="1:8" x14ac:dyDescent="0.25">
      <c r="A52" s="15" t="s">
        <v>111</v>
      </c>
      <c r="C52" s="11" t="s">
        <v>112</v>
      </c>
      <c r="G52" s="32" t="str">
        <f t="shared" si="0"/>
        <v/>
      </c>
    </row>
    <row r="53" spans="1:8" ht="30" x14ac:dyDescent="0.25">
      <c r="A53" s="15" t="s">
        <v>113</v>
      </c>
      <c r="B53" s="2" t="s">
        <v>114</v>
      </c>
      <c r="C53" s="11" t="s">
        <v>115</v>
      </c>
      <c r="D53" s="2" t="s">
        <v>28</v>
      </c>
      <c r="E53" s="1">
        <v>5.4</v>
      </c>
      <c r="F53" s="29">
        <v>399.94</v>
      </c>
      <c r="G53" s="32">
        <f t="shared" si="0"/>
        <v>399.94</v>
      </c>
      <c r="H53" s="1">
        <f>ROUND((E53*G53),2)</f>
        <v>2159.6799999999998</v>
      </c>
    </row>
    <row r="54" spans="1:8" ht="30" x14ac:dyDescent="0.25">
      <c r="A54" s="15" t="s">
        <v>116</v>
      </c>
      <c r="B54" s="2" t="s">
        <v>117</v>
      </c>
      <c r="C54" s="11" t="s">
        <v>118</v>
      </c>
      <c r="D54" s="2" t="s">
        <v>28</v>
      </c>
      <c r="E54" s="1">
        <v>2.7</v>
      </c>
      <c r="F54" s="29">
        <v>452.59</v>
      </c>
      <c r="G54" s="32">
        <f t="shared" si="0"/>
        <v>452.59</v>
      </c>
      <c r="H54" s="1">
        <f>ROUND((E54*G54),2)</f>
        <v>1221.99</v>
      </c>
    </row>
    <row r="55" spans="1:8" ht="30" x14ac:dyDescent="0.25">
      <c r="A55" s="15" t="s">
        <v>119</v>
      </c>
      <c r="B55" s="2" t="s">
        <v>120</v>
      </c>
      <c r="C55" s="11" t="s">
        <v>121</v>
      </c>
      <c r="D55" s="2" t="s">
        <v>16</v>
      </c>
      <c r="E55" s="1">
        <v>1</v>
      </c>
      <c r="F55" s="29">
        <v>1965.01</v>
      </c>
      <c r="G55" s="32">
        <f t="shared" si="0"/>
        <v>1965.01</v>
      </c>
      <c r="H55" s="1">
        <f>ROUND((E55*G55),2)</f>
        <v>1965.01</v>
      </c>
    </row>
    <row r="56" spans="1:8" x14ac:dyDescent="0.25">
      <c r="A56" s="15" t="s">
        <v>122</v>
      </c>
      <c r="C56" s="11" t="s">
        <v>123</v>
      </c>
      <c r="G56" s="32" t="str">
        <f t="shared" si="0"/>
        <v/>
      </c>
    </row>
    <row r="57" spans="1:8" ht="30" x14ac:dyDescent="0.25">
      <c r="A57" s="15" t="s">
        <v>124</v>
      </c>
      <c r="B57" s="2" t="s">
        <v>125</v>
      </c>
      <c r="C57" s="11" t="s">
        <v>126</v>
      </c>
      <c r="D57" s="2" t="s">
        <v>16</v>
      </c>
      <c r="E57" s="1">
        <v>8</v>
      </c>
      <c r="F57" s="29">
        <v>438.35</v>
      </c>
      <c r="G57" s="32">
        <f t="shared" si="0"/>
        <v>438.35</v>
      </c>
      <c r="H57" s="1">
        <f>ROUND((E57*G57),2)</f>
        <v>3506.8</v>
      </c>
    </row>
    <row r="58" spans="1:8" x14ac:dyDescent="0.25">
      <c r="A58" s="15" t="s">
        <v>127</v>
      </c>
      <c r="C58" s="11" t="s">
        <v>128</v>
      </c>
      <c r="G58" s="32" t="str">
        <f t="shared" si="0"/>
        <v/>
      </c>
    </row>
    <row r="59" spans="1:8" ht="16.5" customHeight="1" x14ac:dyDescent="0.25">
      <c r="A59" s="15" t="s">
        <v>129</v>
      </c>
      <c r="B59" s="2" t="s">
        <v>130</v>
      </c>
      <c r="C59" s="11" t="s">
        <v>131</v>
      </c>
      <c r="D59" s="2" t="s">
        <v>16</v>
      </c>
      <c r="E59" s="1">
        <v>2</v>
      </c>
      <c r="F59" s="29">
        <v>230.08</v>
      </c>
      <c r="G59" s="32">
        <f t="shared" si="0"/>
        <v>230.08</v>
      </c>
      <c r="H59" s="1">
        <f>ROUND((E59*G59),2)</f>
        <v>460.16</v>
      </c>
    </row>
    <row r="60" spans="1:8" x14ac:dyDescent="0.25">
      <c r="A60" s="15" t="s">
        <v>132</v>
      </c>
      <c r="C60" s="11" t="s">
        <v>133</v>
      </c>
      <c r="G60" s="32" t="str">
        <f t="shared" si="0"/>
        <v/>
      </c>
    </row>
    <row r="61" spans="1:8" ht="30" x14ac:dyDescent="0.25">
      <c r="A61" s="15" t="s">
        <v>134</v>
      </c>
      <c r="B61" s="2" t="s">
        <v>135</v>
      </c>
      <c r="C61" s="11" t="s">
        <v>136</v>
      </c>
      <c r="D61" s="2" t="s">
        <v>16</v>
      </c>
      <c r="E61" s="1">
        <v>1</v>
      </c>
      <c r="F61" s="29">
        <v>39603.49</v>
      </c>
      <c r="G61" s="32">
        <f t="shared" si="0"/>
        <v>39603.49</v>
      </c>
      <c r="H61" s="1">
        <f>ROUND((E61*G61),2)</f>
        <v>39603.49</v>
      </c>
    </row>
    <row r="62" spans="1:8" x14ac:dyDescent="0.25">
      <c r="A62" s="15" t="s">
        <v>137</v>
      </c>
      <c r="C62" s="11" t="s">
        <v>138</v>
      </c>
      <c r="G62" s="32" t="str">
        <f t="shared" si="0"/>
        <v/>
      </c>
    </row>
    <row r="63" spans="1:8" ht="16.5" customHeight="1" x14ac:dyDescent="0.25">
      <c r="A63" s="15" t="s">
        <v>139</v>
      </c>
      <c r="B63" s="2" t="s">
        <v>140</v>
      </c>
      <c r="C63" s="11" t="s">
        <v>141</v>
      </c>
      <c r="D63" s="2" t="s">
        <v>16</v>
      </c>
      <c r="E63" s="1">
        <v>1</v>
      </c>
      <c r="F63" s="29">
        <v>53.92</v>
      </c>
      <c r="G63" s="32">
        <f t="shared" si="0"/>
        <v>53.92</v>
      </c>
      <c r="H63" s="1">
        <f>ROUND((E63*G63),2)</f>
        <v>53.92</v>
      </c>
    </row>
    <row r="64" spans="1:8" x14ac:dyDescent="0.25">
      <c r="A64" s="15" t="s">
        <v>142</v>
      </c>
      <c r="B64" s="2" t="s">
        <v>143</v>
      </c>
      <c r="C64" s="11" t="s">
        <v>144</v>
      </c>
      <c r="D64" s="2" t="s">
        <v>16</v>
      </c>
      <c r="E64" s="1">
        <v>1</v>
      </c>
      <c r="F64" s="29">
        <v>231.59</v>
      </c>
      <c r="G64" s="32">
        <f t="shared" si="0"/>
        <v>231.59</v>
      </c>
      <c r="H64" s="1">
        <f>ROUND((E64*G64),2)</f>
        <v>231.59</v>
      </c>
    </row>
    <row r="65" spans="1:8" x14ac:dyDescent="0.25">
      <c r="G65" s="32" t="str">
        <f t="shared" si="0"/>
        <v/>
      </c>
    </row>
    <row r="66" spans="1:8" x14ac:dyDescent="0.25">
      <c r="C66" s="11" t="s">
        <v>145</v>
      </c>
      <c r="G66" s="32" t="str">
        <f t="shared" si="0"/>
        <v/>
      </c>
      <c r="H66" s="1">
        <f>SUM(H37:H64)</f>
        <v>154727.19</v>
      </c>
    </row>
    <row r="67" spans="1:8" x14ac:dyDescent="0.25">
      <c r="G67" s="32" t="str">
        <f t="shared" si="0"/>
        <v/>
      </c>
    </row>
    <row r="68" spans="1:8" x14ac:dyDescent="0.25">
      <c r="A68" s="15" t="s">
        <v>146</v>
      </c>
      <c r="C68" s="11" t="s">
        <v>147</v>
      </c>
      <c r="G68" s="32" t="str">
        <f t="shared" si="0"/>
        <v/>
      </c>
    </row>
    <row r="69" spans="1:8" x14ac:dyDescent="0.25">
      <c r="A69" s="15" t="s">
        <v>148</v>
      </c>
      <c r="C69" s="11" t="s">
        <v>149</v>
      </c>
      <c r="G69" s="32" t="str">
        <f t="shared" si="0"/>
        <v/>
      </c>
    </row>
    <row r="70" spans="1:8" x14ac:dyDescent="0.25">
      <c r="A70" s="15" t="s">
        <v>150</v>
      </c>
      <c r="B70" s="2" t="s">
        <v>151</v>
      </c>
      <c r="C70" s="11" t="s">
        <v>152</v>
      </c>
      <c r="D70" s="2" t="s">
        <v>28</v>
      </c>
      <c r="E70" s="1">
        <v>1376</v>
      </c>
      <c r="F70" s="29">
        <v>1.67</v>
      </c>
      <c r="G70" s="32">
        <f t="shared" si="0"/>
        <v>1.67</v>
      </c>
      <c r="H70" s="1">
        <f>ROUND((E70*G70),2)</f>
        <v>2297.92</v>
      </c>
    </row>
    <row r="71" spans="1:8" ht="30" x14ac:dyDescent="0.25">
      <c r="A71" s="15" t="s">
        <v>153</v>
      </c>
      <c r="B71" s="2" t="s">
        <v>154</v>
      </c>
      <c r="C71" s="11" t="s">
        <v>155</v>
      </c>
      <c r="D71" s="2" t="s">
        <v>34</v>
      </c>
      <c r="E71" s="1">
        <v>138</v>
      </c>
      <c r="F71" s="29">
        <v>227.99</v>
      </c>
      <c r="G71" s="32">
        <f t="shared" si="0"/>
        <v>227.99</v>
      </c>
      <c r="H71" s="1">
        <f>ROUND((E71*G71),2)</f>
        <v>31462.62</v>
      </c>
    </row>
    <row r="72" spans="1:8" x14ac:dyDescent="0.25">
      <c r="A72" s="15" t="s">
        <v>156</v>
      </c>
      <c r="C72" s="11" t="s">
        <v>157</v>
      </c>
      <c r="G72" s="32" t="str">
        <f t="shared" si="0"/>
        <v/>
      </c>
    </row>
    <row r="73" spans="1:8" ht="30" x14ac:dyDescent="0.25">
      <c r="A73" s="15" t="s">
        <v>158</v>
      </c>
      <c r="B73" s="2" t="s">
        <v>159</v>
      </c>
      <c r="C73" s="11" t="s">
        <v>160</v>
      </c>
      <c r="D73" s="2" t="s">
        <v>28</v>
      </c>
      <c r="E73" s="1">
        <v>1376</v>
      </c>
      <c r="F73" s="29">
        <v>69.62</v>
      </c>
      <c r="G73" s="32">
        <f t="shared" ref="G73:G136" si="1">IF(F73&gt;0,ROUND(F73*(1-$H$2),2),"")</f>
        <v>69.62</v>
      </c>
      <c r="H73" s="1">
        <f>ROUND((E73*G73),2)</f>
        <v>95797.119999999995</v>
      </c>
    </row>
    <row r="74" spans="1:8" x14ac:dyDescent="0.25">
      <c r="A74" s="15" t="s">
        <v>161</v>
      </c>
      <c r="C74" s="11" t="s">
        <v>162</v>
      </c>
      <c r="G74" s="32" t="str">
        <f t="shared" si="1"/>
        <v/>
      </c>
    </row>
    <row r="75" spans="1:8" ht="30" x14ac:dyDescent="0.25">
      <c r="A75" s="15" t="s">
        <v>163</v>
      </c>
      <c r="B75" s="2" t="s">
        <v>164</v>
      </c>
      <c r="C75" s="11" t="s">
        <v>165</v>
      </c>
      <c r="D75" s="2" t="s">
        <v>28</v>
      </c>
      <c r="E75" s="1">
        <v>30</v>
      </c>
      <c r="F75" s="29">
        <v>31.85</v>
      </c>
      <c r="G75" s="32">
        <f t="shared" si="1"/>
        <v>31.85</v>
      </c>
      <c r="H75" s="1">
        <f>ROUND((E75*G75),2)</f>
        <v>955.5</v>
      </c>
    </row>
    <row r="76" spans="1:8" x14ac:dyDescent="0.25">
      <c r="G76" s="32" t="str">
        <f t="shared" si="1"/>
        <v/>
      </c>
    </row>
    <row r="77" spans="1:8" x14ac:dyDescent="0.25">
      <c r="C77" s="11" t="s">
        <v>166</v>
      </c>
      <c r="G77" s="32" t="str">
        <f t="shared" si="1"/>
        <v/>
      </c>
      <c r="H77" s="1">
        <f>SUM(H69:H75)</f>
        <v>130513.16</v>
      </c>
    </row>
    <row r="78" spans="1:8" x14ac:dyDescent="0.25">
      <c r="G78" s="32" t="str">
        <f t="shared" si="1"/>
        <v/>
      </c>
    </row>
    <row r="79" spans="1:8" x14ac:dyDescent="0.25">
      <c r="G79" s="32" t="str">
        <f t="shared" si="1"/>
        <v/>
      </c>
    </row>
    <row r="80" spans="1:8" s="3" customFormat="1" x14ac:dyDescent="0.25">
      <c r="A80" s="14"/>
      <c r="B80" s="4"/>
      <c r="C80" s="12" t="s">
        <v>167</v>
      </c>
      <c r="D80" s="4"/>
      <c r="E80" s="8"/>
      <c r="F80" s="30"/>
      <c r="G80" s="32" t="str">
        <f t="shared" si="1"/>
        <v/>
      </c>
      <c r="H80" s="8">
        <f>H11+H25+H34+H66+H77</f>
        <v>361478.67</v>
      </c>
    </row>
    <row r="81" spans="1:8" x14ac:dyDescent="0.25">
      <c r="G81" s="32" t="str">
        <f t="shared" si="1"/>
        <v/>
      </c>
    </row>
    <row r="82" spans="1:8" s="3" customFormat="1" x14ac:dyDescent="0.25">
      <c r="A82" s="14" t="s">
        <v>168</v>
      </c>
      <c r="B82" s="4"/>
      <c r="C82" s="12"/>
      <c r="D82" s="4"/>
      <c r="E82" s="8"/>
      <c r="F82" s="30"/>
      <c r="G82" s="32" t="str">
        <f t="shared" si="1"/>
        <v/>
      </c>
      <c r="H82" s="8"/>
    </row>
    <row r="83" spans="1:8" x14ac:dyDescent="0.25">
      <c r="G83" s="32" t="str">
        <f t="shared" si="1"/>
        <v/>
      </c>
    </row>
    <row r="84" spans="1:8" x14ac:dyDescent="0.25">
      <c r="A84" s="15" t="s">
        <v>169</v>
      </c>
      <c r="C84" s="11" t="s">
        <v>170</v>
      </c>
      <c r="G84" s="32" t="str">
        <f t="shared" si="1"/>
        <v/>
      </c>
    </row>
    <row r="85" spans="1:8" x14ac:dyDescent="0.25">
      <c r="A85" s="15" t="s">
        <v>171</v>
      </c>
      <c r="C85" s="11" t="s">
        <v>172</v>
      </c>
      <c r="G85" s="32" t="str">
        <f t="shared" si="1"/>
        <v/>
      </c>
    </row>
    <row r="86" spans="1:8" ht="15" customHeight="1" x14ac:dyDescent="0.25">
      <c r="A86" s="15" t="s">
        <v>173</v>
      </c>
      <c r="B86" s="2" t="s">
        <v>174</v>
      </c>
      <c r="C86" s="11" t="s">
        <v>175</v>
      </c>
      <c r="D86" s="2" t="s">
        <v>28</v>
      </c>
      <c r="E86" s="1">
        <v>148.49</v>
      </c>
      <c r="F86" s="29">
        <v>84.25</v>
      </c>
      <c r="G86" s="32">
        <f t="shared" si="1"/>
        <v>84.25</v>
      </c>
      <c r="H86" s="1">
        <f>ROUND((E86*G86),2)</f>
        <v>12510.28</v>
      </c>
    </row>
    <row r="87" spans="1:8" x14ac:dyDescent="0.25">
      <c r="G87" s="32" t="str">
        <f t="shared" si="1"/>
        <v/>
      </c>
    </row>
    <row r="88" spans="1:8" x14ac:dyDescent="0.25">
      <c r="C88" s="11" t="s">
        <v>176</v>
      </c>
      <c r="G88" s="32" t="str">
        <f t="shared" si="1"/>
        <v/>
      </c>
      <c r="H88" s="1">
        <f>SUM(H85:H86)</f>
        <v>12510.28</v>
      </c>
    </row>
    <row r="89" spans="1:8" x14ac:dyDescent="0.25">
      <c r="G89" s="32" t="str">
        <f t="shared" si="1"/>
        <v/>
      </c>
    </row>
    <row r="90" spans="1:8" x14ac:dyDescent="0.25">
      <c r="A90" s="15" t="s">
        <v>177</v>
      </c>
      <c r="C90" s="11" t="s">
        <v>178</v>
      </c>
      <c r="G90" s="32" t="str">
        <f t="shared" si="1"/>
        <v/>
      </c>
    </row>
    <row r="91" spans="1:8" x14ac:dyDescent="0.25">
      <c r="A91" s="15" t="s">
        <v>179</v>
      </c>
      <c r="C91" s="11" t="s">
        <v>180</v>
      </c>
      <c r="G91" s="32" t="str">
        <f t="shared" si="1"/>
        <v/>
      </c>
    </row>
    <row r="92" spans="1:8" ht="17.25" customHeight="1" x14ac:dyDescent="0.25">
      <c r="A92" s="15" t="s">
        <v>181</v>
      </c>
      <c r="B92" s="2" t="s">
        <v>182</v>
      </c>
      <c r="C92" s="11" t="s">
        <v>183</v>
      </c>
      <c r="D92" s="2" t="s">
        <v>28</v>
      </c>
      <c r="E92" s="1">
        <v>116.82</v>
      </c>
      <c r="F92" s="29">
        <v>55.42</v>
      </c>
      <c r="G92" s="32">
        <f t="shared" si="1"/>
        <v>55.42</v>
      </c>
      <c r="H92" s="1">
        <f>ROUND((E92*G92),2)</f>
        <v>6474.16</v>
      </c>
    </row>
    <row r="93" spans="1:8" x14ac:dyDescent="0.25">
      <c r="A93" s="15" t="s">
        <v>184</v>
      </c>
      <c r="C93" s="11" t="s">
        <v>185</v>
      </c>
      <c r="G93" s="32" t="str">
        <f t="shared" si="1"/>
        <v/>
      </c>
    </row>
    <row r="94" spans="1:8" ht="16.5" customHeight="1" x14ac:dyDescent="0.25">
      <c r="A94" s="15" t="s">
        <v>186</v>
      </c>
      <c r="B94" s="2" t="s">
        <v>187</v>
      </c>
      <c r="C94" s="11" t="s">
        <v>188</v>
      </c>
      <c r="D94" s="2" t="s">
        <v>16</v>
      </c>
      <c r="E94" s="1">
        <v>56</v>
      </c>
      <c r="F94" s="29">
        <v>45.48</v>
      </c>
      <c r="G94" s="32">
        <f t="shared" si="1"/>
        <v>45.48</v>
      </c>
      <c r="H94" s="1">
        <f>ROUND((E94*G94),2)</f>
        <v>2546.88</v>
      </c>
    </row>
    <row r="95" spans="1:8" x14ac:dyDescent="0.25">
      <c r="G95" s="32" t="str">
        <f t="shared" si="1"/>
        <v/>
      </c>
    </row>
    <row r="96" spans="1:8" x14ac:dyDescent="0.25">
      <c r="C96" s="11" t="s">
        <v>189</v>
      </c>
      <c r="G96" s="32" t="str">
        <f t="shared" si="1"/>
        <v/>
      </c>
      <c r="H96" s="1">
        <f>SUM(H91:H94)</f>
        <v>9021.0400000000009</v>
      </c>
    </row>
    <row r="97" spans="1:8" x14ac:dyDescent="0.25">
      <c r="G97" s="32" t="str">
        <f t="shared" si="1"/>
        <v/>
      </c>
    </row>
    <row r="98" spans="1:8" x14ac:dyDescent="0.25">
      <c r="A98" s="15" t="s">
        <v>190</v>
      </c>
      <c r="C98" s="11" t="s">
        <v>191</v>
      </c>
      <c r="G98" s="32" t="str">
        <f t="shared" si="1"/>
        <v/>
      </c>
    </row>
    <row r="99" spans="1:8" x14ac:dyDescent="0.25">
      <c r="A99" s="15" t="s">
        <v>192</v>
      </c>
      <c r="C99" s="11" t="s">
        <v>193</v>
      </c>
      <c r="G99" s="32" t="str">
        <f t="shared" si="1"/>
        <v/>
      </c>
    </row>
    <row r="100" spans="1:8" x14ac:dyDescent="0.25">
      <c r="A100" s="15" t="s">
        <v>194</v>
      </c>
      <c r="B100" s="2" t="s">
        <v>195</v>
      </c>
      <c r="C100" s="11" t="s">
        <v>196</v>
      </c>
      <c r="D100" s="2" t="s">
        <v>16</v>
      </c>
      <c r="E100" s="1">
        <v>1</v>
      </c>
      <c r="F100" s="29">
        <v>49.03</v>
      </c>
      <c r="G100" s="32">
        <f t="shared" si="1"/>
        <v>49.03</v>
      </c>
      <c r="H100" s="1">
        <f>ROUND((E100*G100),2)</f>
        <v>49.03</v>
      </c>
    </row>
    <row r="101" spans="1:8" ht="30" x14ac:dyDescent="0.25">
      <c r="A101" s="15" t="s">
        <v>197</v>
      </c>
      <c r="B101" s="2" t="s">
        <v>198</v>
      </c>
      <c r="C101" s="11" t="s">
        <v>199</v>
      </c>
      <c r="D101" s="2" t="s">
        <v>16</v>
      </c>
      <c r="E101" s="1">
        <v>1</v>
      </c>
      <c r="F101" s="29">
        <v>1534.05</v>
      </c>
      <c r="G101" s="32">
        <f t="shared" si="1"/>
        <v>1534.05</v>
      </c>
      <c r="H101" s="1">
        <f>ROUND((E101*G101),2)</f>
        <v>1534.05</v>
      </c>
    </row>
    <row r="102" spans="1:8" x14ac:dyDescent="0.25">
      <c r="A102" s="15" t="s">
        <v>200</v>
      </c>
      <c r="C102" s="11" t="s">
        <v>201</v>
      </c>
      <c r="G102" s="32" t="str">
        <f t="shared" si="1"/>
        <v/>
      </c>
    </row>
    <row r="103" spans="1:8" ht="15.75" customHeight="1" x14ac:dyDescent="0.25">
      <c r="A103" s="15" t="s">
        <v>202</v>
      </c>
      <c r="B103" s="2" t="s">
        <v>203</v>
      </c>
      <c r="C103" s="11" t="s">
        <v>204</v>
      </c>
      <c r="D103" s="2" t="s">
        <v>16</v>
      </c>
      <c r="E103" s="1">
        <v>1</v>
      </c>
      <c r="F103" s="29">
        <v>61.5</v>
      </c>
      <c r="G103" s="32">
        <f t="shared" si="1"/>
        <v>61.5</v>
      </c>
      <c r="H103" s="1">
        <f>ROUND((E103*G103),2)</f>
        <v>61.5</v>
      </c>
    </row>
    <row r="104" spans="1:8" x14ac:dyDescent="0.25">
      <c r="A104" s="15" t="s">
        <v>205</v>
      </c>
      <c r="C104" s="11" t="s">
        <v>206</v>
      </c>
      <c r="G104" s="32" t="str">
        <f t="shared" si="1"/>
        <v/>
      </c>
    </row>
    <row r="105" spans="1:8" x14ac:dyDescent="0.25">
      <c r="A105" s="15" t="s">
        <v>207</v>
      </c>
      <c r="B105" s="2" t="s">
        <v>208</v>
      </c>
      <c r="C105" s="11" t="s">
        <v>209</v>
      </c>
      <c r="D105" s="2" t="s">
        <v>16</v>
      </c>
      <c r="E105" s="1">
        <v>2</v>
      </c>
      <c r="F105" s="29">
        <v>23.98</v>
      </c>
      <c r="G105" s="32">
        <f t="shared" si="1"/>
        <v>23.98</v>
      </c>
      <c r="H105" s="1">
        <f>ROUND((E105*G105),2)</f>
        <v>47.96</v>
      </c>
    </row>
    <row r="106" spans="1:8" x14ac:dyDescent="0.25">
      <c r="A106" s="15" t="s">
        <v>210</v>
      </c>
      <c r="B106" s="2" t="s">
        <v>211</v>
      </c>
      <c r="C106" s="11" t="s">
        <v>212</v>
      </c>
      <c r="D106" s="2" t="s">
        <v>16</v>
      </c>
      <c r="E106" s="1">
        <v>1</v>
      </c>
      <c r="F106" s="29">
        <v>102.2</v>
      </c>
      <c r="G106" s="32">
        <f t="shared" si="1"/>
        <v>102.2</v>
      </c>
      <c r="H106" s="1">
        <f>ROUND((E106*G106),2)</f>
        <v>102.2</v>
      </c>
    </row>
    <row r="107" spans="1:8" x14ac:dyDescent="0.25">
      <c r="A107" s="15" t="s">
        <v>213</v>
      </c>
      <c r="B107" s="2" t="s">
        <v>214</v>
      </c>
      <c r="C107" s="11" t="s">
        <v>215</v>
      </c>
      <c r="D107" s="2" t="s">
        <v>16</v>
      </c>
      <c r="E107" s="1">
        <v>5</v>
      </c>
      <c r="F107" s="29">
        <v>140.04</v>
      </c>
      <c r="G107" s="32">
        <f t="shared" si="1"/>
        <v>140.04</v>
      </c>
      <c r="H107" s="1">
        <f>ROUND((E107*G107),2)</f>
        <v>700.2</v>
      </c>
    </row>
    <row r="108" spans="1:8" x14ac:dyDescent="0.25">
      <c r="A108" s="15" t="s">
        <v>216</v>
      </c>
      <c r="C108" s="11" t="s">
        <v>217</v>
      </c>
      <c r="G108" s="32" t="str">
        <f t="shared" si="1"/>
        <v/>
      </c>
    </row>
    <row r="109" spans="1:8" x14ac:dyDescent="0.25">
      <c r="A109" s="15" t="s">
        <v>218</v>
      </c>
      <c r="B109" s="2" t="s">
        <v>219</v>
      </c>
      <c r="C109" s="11" t="s">
        <v>220</v>
      </c>
      <c r="D109" s="2" t="s">
        <v>59</v>
      </c>
      <c r="E109" s="1">
        <v>60</v>
      </c>
      <c r="F109" s="29">
        <v>2.29</v>
      </c>
      <c r="G109" s="32">
        <f t="shared" si="1"/>
        <v>2.29</v>
      </c>
      <c r="H109" s="1">
        <f>ROUND((E109*G109),2)</f>
        <v>137.4</v>
      </c>
    </row>
    <row r="110" spans="1:8" x14ac:dyDescent="0.25">
      <c r="A110" s="15" t="s">
        <v>221</v>
      </c>
      <c r="B110" s="2" t="s">
        <v>222</v>
      </c>
      <c r="C110" s="11" t="s">
        <v>223</v>
      </c>
      <c r="D110" s="2" t="s">
        <v>59</v>
      </c>
      <c r="E110" s="1">
        <v>140</v>
      </c>
      <c r="F110" s="29">
        <v>3.24</v>
      </c>
      <c r="G110" s="32">
        <f t="shared" si="1"/>
        <v>3.24</v>
      </c>
      <c r="H110" s="1">
        <f>ROUND((E110*G110),2)</f>
        <v>453.6</v>
      </c>
    </row>
    <row r="111" spans="1:8" x14ac:dyDescent="0.25">
      <c r="A111" s="15" t="s">
        <v>224</v>
      </c>
      <c r="B111" s="2" t="s">
        <v>225</v>
      </c>
      <c r="C111" s="11" t="s">
        <v>226</v>
      </c>
      <c r="D111" s="2" t="s">
        <v>59</v>
      </c>
      <c r="E111" s="1">
        <v>80</v>
      </c>
      <c r="F111" s="29">
        <v>4.88</v>
      </c>
      <c r="G111" s="32">
        <f t="shared" si="1"/>
        <v>4.88</v>
      </c>
      <c r="H111" s="1">
        <f>ROUND((E111*G111),2)</f>
        <v>390.4</v>
      </c>
    </row>
    <row r="112" spans="1:8" x14ac:dyDescent="0.25">
      <c r="A112" s="15" t="s">
        <v>227</v>
      </c>
      <c r="B112" s="2" t="s">
        <v>228</v>
      </c>
      <c r="C112" s="11" t="s">
        <v>229</v>
      </c>
      <c r="D112" s="2" t="s">
        <v>59</v>
      </c>
      <c r="E112" s="1">
        <v>10</v>
      </c>
      <c r="F112" s="29">
        <v>14.4</v>
      </c>
      <c r="G112" s="32">
        <f t="shared" si="1"/>
        <v>14.4</v>
      </c>
      <c r="H112" s="1">
        <f>ROUND((E112*G112),2)</f>
        <v>144</v>
      </c>
    </row>
    <row r="113" spans="1:8" x14ac:dyDescent="0.25">
      <c r="A113" s="15" t="s">
        <v>230</v>
      </c>
      <c r="B113" s="2" t="s">
        <v>231</v>
      </c>
      <c r="C113" s="11" t="s">
        <v>232</v>
      </c>
      <c r="D113" s="2" t="s">
        <v>59</v>
      </c>
      <c r="E113" s="1">
        <v>30</v>
      </c>
      <c r="F113" s="29">
        <v>22.31</v>
      </c>
      <c r="G113" s="32">
        <f t="shared" si="1"/>
        <v>22.31</v>
      </c>
      <c r="H113" s="1">
        <f>ROUND((E113*G113),2)</f>
        <v>669.3</v>
      </c>
    </row>
    <row r="114" spans="1:8" x14ac:dyDescent="0.25">
      <c r="A114" s="15" t="s">
        <v>233</v>
      </c>
      <c r="C114" s="11" t="s">
        <v>234</v>
      </c>
      <c r="G114" s="32" t="str">
        <f t="shared" si="1"/>
        <v/>
      </c>
    </row>
    <row r="115" spans="1:8" x14ac:dyDescent="0.25">
      <c r="A115" s="15" t="s">
        <v>1326</v>
      </c>
      <c r="B115" s="2" t="s">
        <v>236</v>
      </c>
      <c r="C115" s="11" t="s">
        <v>237</v>
      </c>
      <c r="D115" s="2" t="s">
        <v>16</v>
      </c>
      <c r="E115" s="1">
        <v>3</v>
      </c>
      <c r="F115" s="29">
        <v>20.92</v>
      </c>
      <c r="G115" s="32">
        <f t="shared" si="1"/>
        <v>20.92</v>
      </c>
      <c r="H115" s="1">
        <f>ROUND((E115*G115),2)</f>
        <v>62.76</v>
      </c>
    </row>
    <row r="116" spans="1:8" x14ac:dyDescent="0.25">
      <c r="A116" s="15" t="s">
        <v>238</v>
      </c>
      <c r="B116" s="2" t="s">
        <v>239</v>
      </c>
      <c r="C116" s="11" t="s">
        <v>240</v>
      </c>
      <c r="D116" s="2" t="s">
        <v>16</v>
      </c>
      <c r="E116" s="1">
        <v>7</v>
      </c>
      <c r="F116" s="29">
        <v>20.94</v>
      </c>
      <c r="G116" s="32">
        <f t="shared" si="1"/>
        <v>20.94</v>
      </c>
      <c r="H116" s="1">
        <f>ROUND((E116*G116),2)</f>
        <v>146.58000000000001</v>
      </c>
    </row>
    <row r="117" spans="1:8" x14ac:dyDescent="0.25">
      <c r="A117" s="15" t="s">
        <v>241</v>
      </c>
      <c r="C117" s="11" t="s">
        <v>242</v>
      </c>
      <c r="G117" s="32" t="str">
        <f t="shared" si="1"/>
        <v/>
      </c>
    </row>
    <row r="118" spans="1:8" x14ac:dyDescent="0.25">
      <c r="A118" s="15" t="s">
        <v>243</v>
      </c>
      <c r="B118" s="2" t="s">
        <v>244</v>
      </c>
      <c r="C118" s="11" t="s">
        <v>245</v>
      </c>
      <c r="D118" s="2" t="s">
        <v>16</v>
      </c>
      <c r="E118" s="1">
        <v>12</v>
      </c>
      <c r="F118" s="29">
        <v>11.45</v>
      </c>
      <c r="G118" s="32">
        <f t="shared" si="1"/>
        <v>11.45</v>
      </c>
      <c r="H118" s="1">
        <f>ROUND((E118*G118),2)</f>
        <v>137.4</v>
      </c>
    </row>
    <row r="119" spans="1:8" ht="30" x14ac:dyDescent="0.25">
      <c r="A119" s="15" t="s">
        <v>246</v>
      </c>
      <c r="B119" s="2" t="s">
        <v>247</v>
      </c>
      <c r="C119" s="11" t="s">
        <v>248</v>
      </c>
      <c r="D119" s="2" t="s">
        <v>16</v>
      </c>
      <c r="E119" s="1">
        <v>12</v>
      </c>
      <c r="F119" s="29">
        <v>17.93</v>
      </c>
      <c r="G119" s="32">
        <f t="shared" si="1"/>
        <v>17.93</v>
      </c>
      <c r="H119" s="1">
        <f>ROUND((E119*G119),2)</f>
        <v>215.16</v>
      </c>
    </row>
    <row r="120" spans="1:8" x14ac:dyDescent="0.25">
      <c r="G120" s="32" t="str">
        <f t="shared" si="1"/>
        <v/>
      </c>
    </row>
    <row r="121" spans="1:8" x14ac:dyDescent="0.25">
      <c r="C121" s="11" t="s">
        <v>249</v>
      </c>
      <c r="G121" s="32" t="str">
        <f t="shared" si="1"/>
        <v/>
      </c>
      <c r="H121" s="1">
        <f>SUM(H99:H119)</f>
        <v>4851.54</v>
      </c>
    </row>
    <row r="122" spans="1:8" x14ac:dyDescent="0.25">
      <c r="G122" s="32" t="str">
        <f t="shared" si="1"/>
        <v/>
      </c>
    </row>
    <row r="123" spans="1:8" x14ac:dyDescent="0.25">
      <c r="A123" s="15" t="s">
        <v>250</v>
      </c>
      <c r="C123" s="11" t="s">
        <v>251</v>
      </c>
      <c r="G123" s="32" t="str">
        <f t="shared" si="1"/>
        <v/>
      </c>
    </row>
    <row r="124" spans="1:8" x14ac:dyDescent="0.25">
      <c r="A124" s="15" t="s">
        <v>252</v>
      </c>
      <c r="C124" s="11" t="s">
        <v>253</v>
      </c>
      <c r="G124" s="32" t="str">
        <f t="shared" si="1"/>
        <v/>
      </c>
    </row>
    <row r="125" spans="1:8" x14ac:dyDescent="0.25">
      <c r="A125" s="15" t="s">
        <v>254</v>
      </c>
      <c r="B125" s="2" t="s">
        <v>255</v>
      </c>
      <c r="C125" s="11" t="s">
        <v>256</v>
      </c>
      <c r="D125" s="2" t="s">
        <v>257</v>
      </c>
      <c r="E125" s="1">
        <v>1</v>
      </c>
      <c r="F125" s="29">
        <v>456.55</v>
      </c>
      <c r="G125" s="32">
        <f t="shared" si="1"/>
        <v>456.55</v>
      </c>
      <c r="H125" s="1">
        <f>ROUND((E125*G125),2)</f>
        <v>456.55</v>
      </c>
    </row>
    <row r="126" spans="1:8" x14ac:dyDescent="0.25">
      <c r="A126" s="15" t="s">
        <v>258</v>
      </c>
      <c r="C126" s="11" t="s">
        <v>259</v>
      </c>
      <c r="G126" s="32" t="str">
        <f t="shared" si="1"/>
        <v/>
      </c>
    </row>
    <row r="127" spans="1:8" x14ac:dyDescent="0.25">
      <c r="A127" s="15" t="s">
        <v>260</v>
      </c>
      <c r="B127" s="2" t="s">
        <v>261</v>
      </c>
      <c r="C127" s="11" t="s">
        <v>262</v>
      </c>
      <c r="D127" s="2" t="s">
        <v>257</v>
      </c>
      <c r="E127" s="1">
        <v>1</v>
      </c>
      <c r="F127" s="29">
        <v>1058.79</v>
      </c>
      <c r="G127" s="32">
        <f t="shared" si="1"/>
        <v>1058.79</v>
      </c>
      <c r="H127" s="1">
        <f>ROUND((E127*G127),2)</f>
        <v>1058.79</v>
      </c>
    </row>
    <row r="128" spans="1:8" x14ac:dyDescent="0.25">
      <c r="A128" s="15" t="s">
        <v>263</v>
      </c>
      <c r="B128" s="2" t="s">
        <v>264</v>
      </c>
      <c r="C128" s="11" t="s">
        <v>265</v>
      </c>
      <c r="D128" s="2" t="s">
        <v>257</v>
      </c>
      <c r="E128" s="1">
        <v>1</v>
      </c>
      <c r="F128" s="29">
        <v>458.27</v>
      </c>
      <c r="G128" s="32">
        <f t="shared" si="1"/>
        <v>458.27</v>
      </c>
      <c r="H128" s="1">
        <f>ROUND((E128*G128),2)</f>
        <v>458.27</v>
      </c>
    </row>
    <row r="129" spans="1:8" x14ac:dyDescent="0.25">
      <c r="A129" s="15" t="s">
        <v>266</v>
      </c>
      <c r="C129" s="11" t="s">
        <v>267</v>
      </c>
      <c r="G129" s="32" t="str">
        <f t="shared" si="1"/>
        <v/>
      </c>
    </row>
    <row r="130" spans="1:8" x14ac:dyDescent="0.25">
      <c r="A130" s="15" t="s">
        <v>268</v>
      </c>
      <c r="B130" s="2" t="s">
        <v>269</v>
      </c>
      <c r="C130" s="11" t="s">
        <v>270</v>
      </c>
      <c r="D130" s="2" t="s">
        <v>257</v>
      </c>
      <c r="E130" s="1">
        <v>1</v>
      </c>
      <c r="F130" s="29">
        <v>1364.23</v>
      </c>
      <c r="G130" s="32">
        <f t="shared" si="1"/>
        <v>1364.23</v>
      </c>
      <c r="H130" s="1">
        <f>ROUND((E130*G130),2)</f>
        <v>1364.23</v>
      </c>
    </row>
    <row r="131" spans="1:8" x14ac:dyDescent="0.25">
      <c r="A131" s="15" t="s">
        <v>271</v>
      </c>
      <c r="C131" s="11" t="s">
        <v>272</v>
      </c>
      <c r="G131" s="32" t="str">
        <f t="shared" si="1"/>
        <v/>
      </c>
    </row>
    <row r="132" spans="1:8" x14ac:dyDescent="0.25">
      <c r="A132" s="15" t="s">
        <v>273</v>
      </c>
      <c r="B132" s="2" t="s">
        <v>274</v>
      </c>
      <c r="C132" s="11" t="s">
        <v>275</v>
      </c>
      <c r="D132" s="2" t="s">
        <v>257</v>
      </c>
      <c r="E132" s="1">
        <v>1</v>
      </c>
      <c r="F132" s="29">
        <v>1408.73</v>
      </c>
      <c r="G132" s="32">
        <f t="shared" si="1"/>
        <v>1408.73</v>
      </c>
      <c r="H132" s="1">
        <f>ROUND((E132*G132),2)</f>
        <v>1408.73</v>
      </c>
    </row>
    <row r="133" spans="1:8" x14ac:dyDescent="0.25">
      <c r="A133" s="15" t="s">
        <v>276</v>
      </c>
      <c r="C133" s="11" t="s">
        <v>277</v>
      </c>
      <c r="G133" s="32" t="str">
        <f t="shared" si="1"/>
        <v/>
      </c>
    </row>
    <row r="134" spans="1:8" ht="30" x14ac:dyDescent="0.25">
      <c r="A134" s="15" t="s">
        <v>278</v>
      </c>
      <c r="B134" s="2" t="s">
        <v>279</v>
      </c>
      <c r="C134" s="11" t="s">
        <v>280</v>
      </c>
      <c r="D134" s="2" t="s">
        <v>16</v>
      </c>
      <c r="E134" s="1">
        <v>1</v>
      </c>
      <c r="F134" s="29">
        <v>102.7</v>
      </c>
      <c r="G134" s="32">
        <f t="shared" si="1"/>
        <v>102.7</v>
      </c>
      <c r="H134" s="1">
        <f>ROUND((E134*G134),2)</f>
        <v>102.7</v>
      </c>
    </row>
    <row r="135" spans="1:8" ht="30" x14ac:dyDescent="0.25">
      <c r="A135" s="15" t="s">
        <v>281</v>
      </c>
      <c r="B135" s="2" t="s">
        <v>282</v>
      </c>
      <c r="C135" s="11" t="s">
        <v>283</v>
      </c>
      <c r="D135" s="2" t="s">
        <v>16</v>
      </c>
      <c r="E135" s="1">
        <v>1</v>
      </c>
      <c r="F135" s="29">
        <v>174.13</v>
      </c>
      <c r="G135" s="32">
        <f t="shared" si="1"/>
        <v>174.13</v>
      </c>
      <c r="H135" s="1">
        <f>ROUND((E135*G135),2)</f>
        <v>174.13</v>
      </c>
    </row>
    <row r="136" spans="1:8" x14ac:dyDescent="0.25">
      <c r="A136" s="15" t="s">
        <v>284</v>
      </c>
      <c r="B136" s="2" t="s">
        <v>285</v>
      </c>
      <c r="C136" s="11" t="s">
        <v>286</v>
      </c>
      <c r="D136" s="2" t="s">
        <v>16</v>
      </c>
      <c r="E136" s="1">
        <v>1</v>
      </c>
      <c r="F136" s="29">
        <v>1410.41</v>
      </c>
      <c r="G136" s="32">
        <f t="shared" si="1"/>
        <v>1410.41</v>
      </c>
      <c r="H136" s="1">
        <f>ROUND((E136*G136),2)</f>
        <v>1410.41</v>
      </c>
    </row>
    <row r="137" spans="1:8" x14ac:dyDescent="0.25">
      <c r="A137" s="15" t="s">
        <v>287</v>
      </c>
      <c r="C137" s="11" t="s">
        <v>288</v>
      </c>
      <c r="G137" s="32" t="str">
        <f t="shared" ref="G137:G200" si="2">IF(F137&gt;0,ROUND(F137*(1-$H$2),2),"")</f>
        <v/>
      </c>
    </row>
    <row r="138" spans="1:8" x14ac:dyDescent="0.25">
      <c r="A138" s="15" t="s">
        <v>289</v>
      </c>
      <c r="B138" s="2" t="s">
        <v>290</v>
      </c>
      <c r="C138" s="11" t="s">
        <v>291</v>
      </c>
      <c r="D138" s="2" t="s">
        <v>16</v>
      </c>
      <c r="E138" s="1">
        <v>3</v>
      </c>
      <c r="F138" s="29">
        <v>286.44</v>
      </c>
      <c r="G138" s="32">
        <f t="shared" si="2"/>
        <v>286.44</v>
      </c>
      <c r="H138" s="1">
        <f t="shared" ref="H138:H147" si="3">ROUND((E138*G138),2)</f>
        <v>859.32</v>
      </c>
    </row>
    <row r="139" spans="1:8" x14ac:dyDescent="0.25">
      <c r="A139" s="15" t="s">
        <v>292</v>
      </c>
      <c r="B139" s="2" t="s">
        <v>293</v>
      </c>
      <c r="C139" s="11" t="s">
        <v>294</v>
      </c>
      <c r="D139" s="2" t="s">
        <v>16</v>
      </c>
      <c r="E139" s="1">
        <v>3</v>
      </c>
      <c r="F139" s="29">
        <v>100.02</v>
      </c>
      <c r="G139" s="32">
        <f t="shared" si="2"/>
        <v>100.02</v>
      </c>
      <c r="H139" s="1">
        <f t="shared" si="3"/>
        <v>300.06</v>
      </c>
    </row>
    <row r="140" spans="1:8" x14ac:dyDescent="0.25">
      <c r="A140" s="15" t="s">
        <v>295</v>
      </c>
      <c r="B140" s="2" t="s">
        <v>296</v>
      </c>
      <c r="C140" s="11" t="s">
        <v>297</v>
      </c>
      <c r="D140" s="2" t="s">
        <v>16</v>
      </c>
      <c r="E140" s="1">
        <v>3</v>
      </c>
      <c r="F140" s="29">
        <v>197</v>
      </c>
      <c r="G140" s="32">
        <f t="shared" si="2"/>
        <v>197</v>
      </c>
      <c r="H140" s="1">
        <f t="shared" si="3"/>
        <v>591</v>
      </c>
    </row>
    <row r="141" spans="1:8" x14ac:dyDescent="0.25">
      <c r="A141" s="15" t="s">
        <v>298</v>
      </c>
      <c r="B141" s="2" t="s">
        <v>299</v>
      </c>
      <c r="C141" s="11" t="s">
        <v>300</v>
      </c>
      <c r="D141" s="2" t="s">
        <v>16</v>
      </c>
      <c r="E141" s="1">
        <v>3</v>
      </c>
      <c r="F141" s="29">
        <v>20.93</v>
      </c>
      <c r="G141" s="32">
        <f t="shared" si="2"/>
        <v>20.93</v>
      </c>
      <c r="H141" s="1">
        <f t="shared" si="3"/>
        <v>62.79</v>
      </c>
    </row>
    <row r="142" spans="1:8" x14ac:dyDescent="0.25">
      <c r="A142" s="15" t="s">
        <v>301</v>
      </c>
      <c r="B142" s="2" t="s">
        <v>302</v>
      </c>
      <c r="C142" s="11" t="s">
        <v>303</v>
      </c>
      <c r="D142" s="2" t="s">
        <v>16</v>
      </c>
      <c r="E142" s="1">
        <v>1</v>
      </c>
      <c r="F142" s="29">
        <v>20.93</v>
      </c>
      <c r="G142" s="32">
        <f t="shared" si="2"/>
        <v>20.93</v>
      </c>
      <c r="H142" s="1">
        <f t="shared" si="3"/>
        <v>20.93</v>
      </c>
    </row>
    <row r="143" spans="1:8" x14ac:dyDescent="0.25">
      <c r="A143" s="15" t="s">
        <v>304</v>
      </c>
      <c r="B143" s="2" t="s">
        <v>305</v>
      </c>
      <c r="C143" s="11" t="s">
        <v>306</v>
      </c>
      <c r="D143" s="2" t="s">
        <v>16</v>
      </c>
      <c r="E143" s="1">
        <v>6</v>
      </c>
      <c r="F143" s="29">
        <v>5.68</v>
      </c>
      <c r="G143" s="32">
        <f t="shared" si="2"/>
        <v>5.68</v>
      </c>
      <c r="H143" s="1">
        <f t="shared" si="3"/>
        <v>34.08</v>
      </c>
    </row>
    <row r="144" spans="1:8" x14ac:dyDescent="0.25">
      <c r="A144" s="15" t="s">
        <v>307</v>
      </c>
      <c r="B144" s="2" t="s">
        <v>308</v>
      </c>
      <c r="C144" s="11" t="s">
        <v>309</v>
      </c>
      <c r="D144" s="2" t="s">
        <v>16</v>
      </c>
      <c r="E144" s="1">
        <v>1</v>
      </c>
      <c r="F144" s="29">
        <v>5.68</v>
      </c>
      <c r="G144" s="32">
        <f t="shared" si="2"/>
        <v>5.68</v>
      </c>
      <c r="H144" s="1">
        <f t="shared" si="3"/>
        <v>5.68</v>
      </c>
    </row>
    <row r="145" spans="1:8" x14ac:dyDescent="0.25">
      <c r="A145" s="15" t="s">
        <v>310</v>
      </c>
      <c r="B145" s="2" t="s">
        <v>311</v>
      </c>
      <c r="C145" s="11" t="s">
        <v>312</v>
      </c>
      <c r="D145" s="2" t="s">
        <v>16</v>
      </c>
      <c r="E145" s="1">
        <v>3</v>
      </c>
      <c r="F145" s="29">
        <v>197</v>
      </c>
      <c r="G145" s="32">
        <f t="shared" si="2"/>
        <v>197</v>
      </c>
      <c r="H145" s="1">
        <f t="shared" si="3"/>
        <v>591</v>
      </c>
    </row>
    <row r="146" spans="1:8" x14ac:dyDescent="0.25">
      <c r="A146" s="15" t="s">
        <v>313</v>
      </c>
      <c r="B146" s="2" t="s">
        <v>314</v>
      </c>
      <c r="C146" s="11" t="s">
        <v>315</v>
      </c>
      <c r="D146" s="2" t="s">
        <v>16</v>
      </c>
      <c r="E146" s="1">
        <v>2</v>
      </c>
      <c r="F146" s="29">
        <v>145.57</v>
      </c>
      <c r="G146" s="32">
        <f t="shared" si="2"/>
        <v>145.57</v>
      </c>
      <c r="H146" s="1">
        <f t="shared" si="3"/>
        <v>291.14</v>
      </c>
    </row>
    <row r="147" spans="1:8" x14ac:dyDescent="0.25">
      <c r="A147" s="15" t="s">
        <v>316</v>
      </c>
      <c r="B147" s="2" t="s">
        <v>317</v>
      </c>
      <c r="C147" s="11" t="s">
        <v>318</v>
      </c>
      <c r="D147" s="2" t="s">
        <v>16</v>
      </c>
      <c r="E147" s="1">
        <v>1</v>
      </c>
      <c r="F147" s="29">
        <v>367.86</v>
      </c>
      <c r="G147" s="32">
        <f t="shared" si="2"/>
        <v>367.86</v>
      </c>
      <c r="H147" s="1">
        <f t="shared" si="3"/>
        <v>367.86</v>
      </c>
    </row>
    <row r="148" spans="1:8" x14ac:dyDescent="0.25">
      <c r="G148" s="32" t="str">
        <f t="shared" si="2"/>
        <v/>
      </c>
    </row>
    <row r="149" spans="1:8" x14ac:dyDescent="0.25">
      <c r="C149" s="11" t="s">
        <v>319</v>
      </c>
      <c r="G149" s="32" t="str">
        <f t="shared" si="2"/>
        <v/>
      </c>
      <c r="H149" s="1">
        <f>SUM(H124:H147)</f>
        <v>9557.67</v>
      </c>
    </row>
    <row r="150" spans="1:8" x14ac:dyDescent="0.25">
      <c r="G150" s="32" t="str">
        <f t="shared" si="2"/>
        <v/>
      </c>
    </row>
    <row r="151" spans="1:8" x14ac:dyDescent="0.25">
      <c r="A151" s="15" t="s">
        <v>320</v>
      </c>
      <c r="C151" s="11" t="s">
        <v>321</v>
      </c>
      <c r="G151" s="32" t="str">
        <f t="shared" si="2"/>
        <v/>
      </c>
    </row>
    <row r="152" spans="1:8" x14ac:dyDescent="0.25">
      <c r="A152" s="15" t="s">
        <v>322</v>
      </c>
      <c r="C152" s="11" t="s">
        <v>323</v>
      </c>
      <c r="G152" s="32" t="str">
        <f t="shared" si="2"/>
        <v/>
      </c>
    </row>
    <row r="153" spans="1:8" x14ac:dyDescent="0.25">
      <c r="A153" s="15" t="s">
        <v>324</v>
      </c>
      <c r="B153" s="2" t="s">
        <v>325</v>
      </c>
      <c r="C153" s="11" t="s">
        <v>326</v>
      </c>
      <c r="D153" s="2" t="s">
        <v>16</v>
      </c>
      <c r="E153" s="1">
        <v>24</v>
      </c>
      <c r="F153" s="29">
        <v>13.64</v>
      </c>
      <c r="G153" s="32">
        <f t="shared" si="2"/>
        <v>13.64</v>
      </c>
      <c r="H153" s="1">
        <f>ROUND((E153*G153),2)</f>
        <v>327.36</v>
      </c>
    </row>
    <row r="154" spans="1:8" x14ac:dyDescent="0.25">
      <c r="A154" s="15" t="s">
        <v>327</v>
      </c>
      <c r="C154" s="11" t="s">
        <v>328</v>
      </c>
      <c r="G154" s="32" t="str">
        <f t="shared" si="2"/>
        <v/>
      </c>
    </row>
    <row r="155" spans="1:8" x14ac:dyDescent="0.25">
      <c r="A155" s="15" t="s">
        <v>329</v>
      </c>
      <c r="B155" s="2" t="s">
        <v>330</v>
      </c>
      <c r="C155" s="11" t="s">
        <v>331</v>
      </c>
      <c r="D155" s="2" t="s">
        <v>28</v>
      </c>
      <c r="E155" s="1">
        <v>17.91</v>
      </c>
      <c r="F155" s="29">
        <v>9.43</v>
      </c>
      <c r="G155" s="32">
        <f t="shared" si="2"/>
        <v>9.43</v>
      </c>
      <c r="H155" s="1">
        <f>ROUND((E155*G155),2)</f>
        <v>168.89</v>
      </c>
    </row>
    <row r="156" spans="1:8" x14ac:dyDescent="0.25">
      <c r="G156" s="32" t="str">
        <f t="shared" si="2"/>
        <v/>
      </c>
    </row>
    <row r="157" spans="1:8" x14ac:dyDescent="0.25">
      <c r="C157" s="11" t="s">
        <v>332</v>
      </c>
      <c r="G157" s="32" t="str">
        <f t="shared" si="2"/>
        <v/>
      </c>
      <c r="H157" s="1">
        <f>SUM(H152:H155)</f>
        <v>496.25</v>
      </c>
    </row>
    <row r="158" spans="1:8" x14ac:dyDescent="0.25">
      <c r="G158" s="32" t="str">
        <f t="shared" si="2"/>
        <v/>
      </c>
    </row>
    <row r="159" spans="1:8" x14ac:dyDescent="0.25">
      <c r="A159" s="15" t="s">
        <v>333</v>
      </c>
      <c r="C159" s="11" t="s">
        <v>334</v>
      </c>
      <c r="G159" s="32" t="str">
        <f t="shared" si="2"/>
        <v/>
      </c>
    </row>
    <row r="160" spans="1:8" x14ac:dyDescent="0.25">
      <c r="A160" s="15" t="s">
        <v>335</v>
      </c>
      <c r="C160" s="11" t="s">
        <v>336</v>
      </c>
      <c r="G160" s="32" t="str">
        <f t="shared" si="2"/>
        <v/>
      </c>
    </row>
    <row r="161" spans="1:8" x14ac:dyDescent="0.25">
      <c r="A161" s="15" t="s">
        <v>337</v>
      </c>
      <c r="B161" s="2" t="s">
        <v>338</v>
      </c>
      <c r="C161" s="11" t="s">
        <v>339</v>
      </c>
      <c r="D161" s="2" t="s">
        <v>28</v>
      </c>
      <c r="E161" s="1">
        <v>65.77</v>
      </c>
      <c r="F161" s="29">
        <v>37.99</v>
      </c>
      <c r="G161" s="32">
        <f t="shared" si="2"/>
        <v>37.99</v>
      </c>
      <c r="H161" s="1">
        <f>ROUND((E161*G161),2)</f>
        <v>2498.6</v>
      </c>
    </row>
    <row r="162" spans="1:8" x14ac:dyDescent="0.25">
      <c r="A162" s="15" t="s">
        <v>340</v>
      </c>
      <c r="C162" s="11" t="s">
        <v>341</v>
      </c>
      <c r="G162" s="32" t="str">
        <f t="shared" si="2"/>
        <v/>
      </c>
    </row>
    <row r="163" spans="1:8" x14ac:dyDescent="0.25">
      <c r="A163" s="15" t="s">
        <v>342</v>
      </c>
      <c r="B163" s="2" t="s">
        <v>343</v>
      </c>
      <c r="C163" s="11" t="s">
        <v>344</v>
      </c>
      <c r="D163" s="2" t="s">
        <v>28</v>
      </c>
      <c r="E163" s="1">
        <v>13.1</v>
      </c>
      <c r="F163" s="29">
        <v>24.72</v>
      </c>
      <c r="G163" s="32">
        <f t="shared" si="2"/>
        <v>24.72</v>
      </c>
      <c r="H163" s="1">
        <f>ROUND((E163*G163),2)</f>
        <v>323.83</v>
      </c>
    </row>
    <row r="164" spans="1:8" x14ac:dyDescent="0.25">
      <c r="A164" s="15" t="s">
        <v>345</v>
      </c>
      <c r="B164" s="2" t="s">
        <v>346</v>
      </c>
      <c r="C164" s="11" t="s">
        <v>347</v>
      </c>
      <c r="D164" s="2" t="s">
        <v>28</v>
      </c>
      <c r="E164" s="1">
        <v>52.67</v>
      </c>
      <c r="F164" s="29">
        <v>4.42</v>
      </c>
      <c r="G164" s="32">
        <f t="shared" si="2"/>
        <v>4.42</v>
      </c>
      <c r="H164" s="1">
        <f>ROUND((E164*G164),2)</f>
        <v>232.8</v>
      </c>
    </row>
    <row r="165" spans="1:8" x14ac:dyDescent="0.25">
      <c r="G165" s="32" t="str">
        <f t="shared" si="2"/>
        <v/>
      </c>
    </row>
    <row r="166" spans="1:8" x14ac:dyDescent="0.25">
      <c r="C166" s="11" t="s">
        <v>348</v>
      </c>
      <c r="G166" s="32" t="str">
        <f t="shared" si="2"/>
        <v/>
      </c>
      <c r="H166" s="1">
        <f>SUM(H160:H164)</f>
        <v>3055.23</v>
      </c>
    </row>
    <row r="167" spans="1:8" x14ac:dyDescent="0.25">
      <c r="G167" s="32" t="str">
        <f t="shared" si="2"/>
        <v/>
      </c>
    </row>
    <row r="168" spans="1:8" x14ac:dyDescent="0.25">
      <c r="A168" s="15" t="s">
        <v>349</v>
      </c>
      <c r="C168" s="11" t="s">
        <v>350</v>
      </c>
      <c r="G168" s="32" t="str">
        <f t="shared" si="2"/>
        <v/>
      </c>
    </row>
    <row r="169" spans="1:8" x14ac:dyDescent="0.25">
      <c r="A169" s="15" t="s">
        <v>351</v>
      </c>
      <c r="C169" s="11" t="s">
        <v>352</v>
      </c>
      <c r="G169" s="32" t="str">
        <f t="shared" si="2"/>
        <v/>
      </c>
    </row>
    <row r="170" spans="1:8" x14ac:dyDescent="0.25">
      <c r="A170" s="15" t="s">
        <v>353</v>
      </c>
      <c r="B170" s="2" t="s">
        <v>354</v>
      </c>
      <c r="C170" s="11" t="s">
        <v>355</v>
      </c>
      <c r="D170" s="2" t="s">
        <v>16</v>
      </c>
      <c r="E170" s="1">
        <v>1</v>
      </c>
      <c r="F170" s="29">
        <v>103.58</v>
      </c>
      <c r="G170" s="32">
        <f t="shared" si="2"/>
        <v>103.58</v>
      </c>
      <c r="H170" s="1">
        <f>ROUND((E170*G170),2)</f>
        <v>103.58</v>
      </c>
    </row>
    <row r="171" spans="1:8" x14ac:dyDescent="0.25">
      <c r="G171" s="32" t="str">
        <f t="shared" si="2"/>
        <v/>
      </c>
    </row>
    <row r="172" spans="1:8" x14ac:dyDescent="0.25">
      <c r="C172" s="11" t="s">
        <v>356</v>
      </c>
      <c r="G172" s="32" t="str">
        <f t="shared" si="2"/>
        <v/>
      </c>
      <c r="H172" s="1">
        <f>SUM(H169:H170)</f>
        <v>103.58</v>
      </c>
    </row>
    <row r="173" spans="1:8" x14ac:dyDescent="0.25">
      <c r="G173" s="32" t="str">
        <f t="shared" si="2"/>
        <v/>
      </c>
    </row>
    <row r="174" spans="1:8" x14ac:dyDescent="0.25">
      <c r="A174" s="15" t="s">
        <v>357</v>
      </c>
      <c r="C174" s="11" t="s">
        <v>358</v>
      </c>
      <c r="G174" s="32" t="str">
        <f t="shared" si="2"/>
        <v/>
      </c>
    </row>
    <row r="175" spans="1:8" x14ac:dyDescent="0.25">
      <c r="A175" s="15" t="s">
        <v>359</v>
      </c>
      <c r="C175" s="11" t="s">
        <v>360</v>
      </c>
      <c r="G175" s="32" t="str">
        <f t="shared" si="2"/>
        <v/>
      </c>
    </row>
    <row r="176" spans="1:8" x14ac:dyDescent="0.25">
      <c r="A176" s="15" t="s">
        <v>361</v>
      </c>
      <c r="B176" s="2" t="s">
        <v>362</v>
      </c>
      <c r="C176" s="11" t="s">
        <v>363</v>
      </c>
      <c r="D176" s="2" t="s">
        <v>59</v>
      </c>
      <c r="E176" s="1">
        <v>22.8</v>
      </c>
      <c r="F176" s="29">
        <v>43.75</v>
      </c>
      <c r="G176" s="32">
        <f t="shared" si="2"/>
        <v>43.75</v>
      </c>
      <c r="H176" s="1">
        <f>ROUND((E176*G176),2)</f>
        <v>997.5</v>
      </c>
    </row>
    <row r="177" spans="1:8" x14ac:dyDescent="0.25">
      <c r="A177" s="15" t="s">
        <v>364</v>
      </c>
      <c r="B177" s="2" t="s">
        <v>365</v>
      </c>
      <c r="C177" s="11" t="s">
        <v>366</v>
      </c>
      <c r="D177" s="2" t="s">
        <v>59</v>
      </c>
      <c r="E177" s="1">
        <v>7.2</v>
      </c>
      <c r="F177" s="29">
        <v>97.63</v>
      </c>
      <c r="G177" s="32">
        <f t="shared" si="2"/>
        <v>97.63</v>
      </c>
      <c r="H177" s="1">
        <f>ROUND((E177*G177),2)</f>
        <v>702.94</v>
      </c>
    </row>
    <row r="178" spans="1:8" ht="30" x14ac:dyDescent="0.25">
      <c r="A178" s="15" t="s">
        <v>367</v>
      </c>
      <c r="B178" s="2" t="s">
        <v>368</v>
      </c>
      <c r="C178" s="11" t="s">
        <v>369</v>
      </c>
      <c r="D178" s="2" t="s">
        <v>16</v>
      </c>
      <c r="E178" s="1">
        <v>7</v>
      </c>
      <c r="F178" s="29">
        <v>773.24</v>
      </c>
      <c r="G178" s="32">
        <f t="shared" si="2"/>
        <v>773.24</v>
      </c>
      <c r="H178" s="1">
        <f>ROUND((E178*G178),2)</f>
        <v>5412.68</v>
      </c>
    </row>
    <row r="179" spans="1:8" x14ac:dyDescent="0.25">
      <c r="G179" s="32" t="str">
        <f t="shared" si="2"/>
        <v/>
      </c>
    </row>
    <row r="180" spans="1:8" x14ac:dyDescent="0.25">
      <c r="C180" s="11" t="s">
        <v>370</v>
      </c>
      <c r="G180" s="32" t="str">
        <f t="shared" si="2"/>
        <v/>
      </c>
      <c r="H180" s="1">
        <f>SUM(H175:H178)</f>
        <v>7113.12</v>
      </c>
    </row>
    <row r="181" spans="1:8" x14ac:dyDescent="0.25">
      <c r="G181" s="32" t="str">
        <f t="shared" si="2"/>
        <v/>
      </c>
    </row>
    <row r="182" spans="1:8" x14ac:dyDescent="0.25">
      <c r="G182" s="32" t="str">
        <f t="shared" si="2"/>
        <v/>
      </c>
    </row>
    <row r="183" spans="1:8" s="3" customFormat="1" x14ac:dyDescent="0.25">
      <c r="A183" s="14"/>
      <c r="B183" s="4"/>
      <c r="C183" s="12" t="s">
        <v>167</v>
      </c>
      <c r="D183" s="4"/>
      <c r="E183" s="8"/>
      <c r="F183" s="30"/>
      <c r="G183" s="32" t="str">
        <f t="shared" si="2"/>
        <v/>
      </c>
      <c r="H183" s="8">
        <f>H88+H96+H121+H149+H157+H166+H172+H180</f>
        <v>46708.71</v>
      </c>
    </row>
    <row r="184" spans="1:8" s="3" customFormat="1" x14ac:dyDescent="0.25">
      <c r="A184" s="14"/>
      <c r="B184" s="4"/>
      <c r="C184" s="12"/>
      <c r="D184" s="4"/>
      <c r="E184" s="8"/>
      <c r="F184" s="30"/>
      <c r="G184" s="32" t="str">
        <f t="shared" si="2"/>
        <v/>
      </c>
      <c r="H184" s="8"/>
    </row>
    <row r="185" spans="1:8" s="3" customFormat="1" x14ac:dyDescent="0.25">
      <c r="A185" s="14" t="s">
        <v>371</v>
      </c>
      <c r="B185" s="4"/>
      <c r="C185" s="12"/>
      <c r="D185" s="4"/>
      <c r="E185" s="8"/>
      <c r="F185" s="30"/>
      <c r="G185" s="32" t="str">
        <f t="shared" si="2"/>
        <v/>
      </c>
      <c r="H185" s="8"/>
    </row>
    <row r="186" spans="1:8" x14ac:dyDescent="0.25">
      <c r="G186" s="32" t="str">
        <f t="shared" si="2"/>
        <v/>
      </c>
    </row>
    <row r="187" spans="1:8" x14ac:dyDescent="0.25">
      <c r="A187" s="15" t="s">
        <v>70</v>
      </c>
      <c r="C187" s="11" t="s">
        <v>372</v>
      </c>
      <c r="G187" s="32" t="str">
        <f t="shared" si="2"/>
        <v/>
      </c>
    </row>
    <row r="188" spans="1:8" x14ac:dyDescent="0.25">
      <c r="A188" s="15" t="s">
        <v>132</v>
      </c>
      <c r="C188" s="11" t="s">
        <v>373</v>
      </c>
      <c r="G188" s="32" t="str">
        <f t="shared" si="2"/>
        <v/>
      </c>
    </row>
    <row r="189" spans="1:8" ht="30" x14ac:dyDescent="0.25">
      <c r="A189" s="15" t="s">
        <v>374</v>
      </c>
      <c r="B189" s="2" t="s">
        <v>375</v>
      </c>
      <c r="C189" s="11" t="s">
        <v>376</v>
      </c>
      <c r="D189" s="2" t="s">
        <v>16</v>
      </c>
      <c r="E189" s="1">
        <v>1</v>
      </c>
      <c r="F189" s="29">
        <v>9327.9699999999993</v>
      </c>
      <c r="G189" s="32">
        <f t="shared" si="2"/>
        <v>9327.9699999999993</v>
      </c>
      <c r="H189" s="1">
        <f>ROUND((E189*G189),2)</f>
        <v>9327.9699999999993</v>
      </c>
    </row>
    <row r="190" spans="1:8" x14ac:dyDescent="0.25">
      <c r="G190" s="32" t="str">
        <f t="shared" si="2"/>
        <v/>
      </c>
    </row>
    <row r="191" spans="1:8" x14ac:dyDescent="0.25">
      <c r="C191" s="11" t="s">
        <v>145</v>
      </c>
      <c r="G191" s="32" t="str">
        <f t="shared" si="2"/>
        <v/>
      </c>
      <c r="H191" s="1">
        <f>SUM(H188:H189)</f>
        <v>9327.9699999999993</v>
      </c>
    </row>
    <row r="192" spans="1:8" x14ac:dyDescent="0.25">
      <c r="G192" s="32" t="str">
        <f t="shared" si="2"/>
        <v/>
      </c>
    </row>
    <row r="193" spans="1:8" x14ac:dyDescent="0.25">
      <c r="A193" s="15" t="s">
        <v>377</v>
      </c>
      <c r="C193" s="11" t="s">
        <v>378</v>
      </c>
      <c r="G193" s="32" t="str">
        <f t="shared" si="2"/>
        <v/>
      </c>
    </row>
    <row r="194" spans="1:8" x14ac:dyDescent="0.25">
      <c r="A194" s="15" t="s">
        <v>379</v>
      </c>
      <c r="C194" s="11" t="s">
        <v>380</v>
      </c>
      <c r="G194" s="32" t="str">
        <f t="shared" si="2"/>
        <v/>
      </c>
    </row>
    <row r="195" spans="1:8" x14ac:dyDescent="0.25">
      <c r="A195" s="15" t="s">
        <v>381</v>
      </c>
      <c r="B195" s="2" t="s">
        <v>382</v>
      </c>
      <c r="C195" s="11" t="s">
        <v>383</v>
      </c>
      <c r="D195" s="2" t="s">
        <v>16</v>
      </c>
      <c r="E195" s="1">
        <v>14</v>
      </c>
      <c r="F195" s="29">
        <v>461.5</v>
      </c>
      <c r="G195" s="32">
        <f t="shared" si="2"/>
        <v>461.5</v>
      </c>
      <c r="H195" s="1">
        <f>ROUND((E195*G195),2)</f>
        <v>6461</v>
      </c>
    </row>
    <row r="196" spans="1:8" x14ac:dyDescent="0.25">
      <c r="A196" s="15" t="s">
        <v>384</v>
      </c>
      <c r="C196" s="11" t="s">
        <v>385</v>
      </c>
      <c r="G196" s="32" t="str">
        <f t="shared" si="2"/>
        <v/>
      </c>
    </row>
    <row r="197" spans="1:8" x14ac:dyDescent="0.25">
      <c r="A197" s="15" t="s">
        <v>386</v>
      </c>
      <c r="B197" s="2" t="s">
        <v>387</v>
      </c>
      <c r="C197" s="11" t="s">
        <v>388</v>
      </c>
      <c r="D197" s="2" t="s">
        <v>59</v>
      </c>
      <c r="E197" s="1">
        <v>150</v>
      </c>
      <c r="F197" s="29">
        <v>26.15</v>
      </c>
      <c r="G197" s="32">
        <f t="shared" si="2"/>
        <v>26.15</v>
      </c>
      <c r="H197" s="1">
        <f>ROUND((E197*G197),2)</f>
        <v>3922.5</v>
      </c>
    </row>
    <row r="198" spans="1:8" x14ac:dyDescent="0.25">
      <c r="A198" s="15" t="s">
        <v>389</v>
      </c>
      <c r="C198" s="11" t="s">
        <v>390</v>
      </c>
      <c r="G198" s="32" t="str">
        <f t="shared" si="2"/>
        <v/>
      </c>
    </row>
    <row r="199" spans="1:8" x14ac:dyDescent="0.25">
      <c r="A199" s="15" t="s">
        <v>391</v>
      </c>
      <c r="B199" s="2" t="s">
        <v>392</v>
      </c>
      <c r="C199" s="11" t="s">
        <v>393</v>
      </c>
      <c r="D199" s="2" t="s">
        <v>34</v>
      </c>
      <c r="E199" s="1">
        <v>59</v>
      </c>
      <c r="F199" s="29">
        <v>5.09</v>
      </c>
      <c r="G199" s="32">
        <f t="shared" si="2"/>
        <v>5.09</v>
      </c>
      <c r="H199" s="1">
        <f>ROUND((E199*G199),2)</f>
        <v>300.31</v>
      </c>
    </row>
    <row r="200" spans="1:8" x14ac:dyDescent="0.25">
      <c r="A200" s="15" t="s">
        <v>394</v>
      </c>
      <c r="B200" s="2" t="s">
        <v>395</v>
      </c>
      <c r="C200" s="11" t="s">
        <v>396</v>
      </c>
      <c r="D200" s="2" t="s">
        <v>28</v>
      </c>
      <c r="E200" s="1">
        <v>88</v>
      </c>
      <c r="F200" s="29">
        <v>5.62</v>
      </c>
      <c r="G200" s="32">
        <f t="shared" si="2"/>
        <v>5.62</v>
      </c>
      <c r="H200" s="1">
        <f>ROUND((E200*G200),2)</f>
        <v>494.56</v>
      </c>
    </row>
    <row r="201" spans="1:8" x14ac:dyDescent="0.25">
      <c r="A201" s="15" t="s">
        <v>397</v>
      </c>
      <c r="B201" s="2" t="s">
        <v>398</v>
      </c>
      <c r="C201" s="11" t="s">
        <v>399</v>
      </c>
      <c r="D201" s="2" t="s">
        <v>34</v>
      </c>
      <c r="E201" s="1">
        <v>59</v>
      </c>
      <c r="F201" s="29">
        <v>19.23</v>
      </c>
      <c r="G201" s="32">
        <f t="shared" ref="G201:G264" si="4">IF(F201&gt;0,ROUND(F201*(1-$H$2),2),"")</f>
        <v>19.23</v>
      </c>
      <c r="H201" s="1">
        <f>ROUND((E201*G201),2)</f>
        <v>1134.57</v>
      </c>
    </row>
    <row r="202" spans="1:8" x14ac:dyDescent="0.25">
      <c r="G202" s="32" t="str">
        <f t="shared" si="4"/>
        <v/>
      </c>
    </row>
    <row r="203" spans="1:8" x14ac:dyDescent="0.25">
      <c r="C203" s="11" t="s">
        <v>400</v>
      </c>
      <c r="G203" s="32" t="str">
        <f t="shared" si="4"/>
        <v/>
      </c>
      <c r="H203" s="1">
        <f>SUM(H194:H201)</f>
        <v>12312.94</v>
      </c>
    </row>
    <row r="204" spans="1:8" x14ac:dyDescent="0.25">
      <c r="G204" s="32" t="str">
        <f t="shared" si="4"/>
        <v/>
      </c>
    </row>
    <row r="205" spans="1:8" x14ac:dyDescent="0.25">
      <c r="A205" s="15" t="s">
        <v>401</v>
      </c>
      <c r="C205" s="11" t="s">
        <v>402</v>
      </c>
      <c r="G205" s="32" t="str">
        <f t="shared" si="4"/>
        <v/>
      </c>
    </row>
    <row r="206" spans="1:8" x14ac:dyDescent="0.25">
      <c r="A206" s="15" t="s">
        <v>403</v>
      </c>
      <c r="C206" s="11" t="s">
        <v>404</v>
      </c>
      <c r="G206" s="32" t="str">
        <f t="shared" si="4"/>
        <v/>
      </c>
    </row>
    <row r="207" spans="1:8" x14ac:dyDescent="0.25">
      <c r="A207" s="15" t="s">
        <v>405</v>
      </c>
      <c r="B207" s="2" t="s">
        <v>406</v>
      </c>
      <c r="C207" s="11" t="s">
        <v>407</v>
      </c>
      <c r="D207" s="2" t="s">
        <v>59</v>
      </c>
      <c r="E207" s="1">
        <v>196.54</v>
      </c>
      <c r="F207" s="29">
        <v>24.37</v>
      </c>
      <c r="G207" s="32">
        <f t="shared" si="4"/>
        <v>24.37</v>
      </c>
      <c r="H207" s="1">
        <f t="shared" ref="H207:H214" si="5">ROUND((E207*G207),2)</f>
        <v>4789.68</v>
      </c>
    </row>
    <row r="208" spans="1:8" x14ac:dyDescent="0.25">
      <c r="A208" s="15" t="s">
        <v>408</v>
      </c>
      <c r="B208" s="2" t="s">
        <v>409</v>
      </c>
      <c r="C208" s="11" t="s">
        <v>410</v>
      </c>
      <c r="D208" s="2" t="s">
        <v>16</v>
      </c>
      <c r="E208" s="1">
        <v>16</v>
      </c>
      <c r="F208" s="29">
        <v>20.13</v>
      </c>
      <c r="G208" s="32">
        <f t="shared" si="4"/>
        <v>20.13</v>
      </c>
      <c r="H208" s="1">
        <f t="shared" si="5"/>
        <v>322.08</v>
      </c>
    </row>
    <row r="209" spans="1:8" x14ac:dyDescent="0.25">
      <c r="A209" s="15" t="s">
        <v>411</v>
      </c>
      <c r="B209" s="2" t="s">
        <v>412</v>
      </c>
      <c r="C209" s="11" t="s">
        <v>413</v>
      </c>
      <c r="D209" s="2" t="s">
        <v>16</v>
      </c>
      <c r="E209" s="1">
        <v>26</v>
      </c>
      <c r="F209" s="29">
        <v>20.51</v>
      </c>
      <c r="G209" s="32">
        <f t="shared" si="4"/>
        <v>20.51</v>
      </c>
      <c r="H209" s="1">
        <f t="shared" si="5"/>
        <v>533.26</v>
      </c>
    </row>
    <row r="210" spans="1:8" x14ac:dyDescent="0.25">
      <c r="A210" s="15" t="s">
        <v>414</v>
      </c>
      <c r="B210" s="2" t="s">
        <v>415</v>
      </c>
      <c r="C210" s="11" t="s">
        <v>416</v>
      </c>
      <c r="D210" s="2" t="s">
        <v>59</v>
      </c>
      <c r="E210" s="1">
        <v>123.98</v>
      </c>
      <c r="F210" s="29">
        <v>7.27</v>
      </c>
      <c r="G210" s="32">
        <f t="shared" si="4"/>
        <v>7.27</v>
      </c>
      <c r="H210" s="1">
        <f t="shared" si="5"/>
        <v>901.33</v>
      </c>
    </row>
    <row r="211" spans="1:8" x14ac:dyDescent="0.25">
      <c r="A211" s="15" t="s">
        <v>417</v>
      </c>
      <c r="B211" s="2" t="s">
        <v>418</v>
      </c>
      <c r="C211" s="11" t="s">
        <v>419</v>
      </c>
      <c r="D211" s="2" t="s">
        <v>16</v>
      </c>
      <c r="E211" s="1">
        <v>3</v>
      </c>
      <c r="F211" s="29">
        <v>6.36</v>
      </c>
      <c r="G211" s="32">
        <f t="shared" si="4"/>
        <v>6.36</v>
      </c>
      <c r="H211" s="1">
        <f t="shared" si="5"/>
        <v>19.079999999999998</v>
      </c>
    </row>
    <row r="212" spans="1:8" x14ac:dyDescent="0.25">
      <c r="A212" s="15" t="s">
        <v>420</v>
      </c>
      <c r="B212" s="2" t="s">
        <v>421</v>
      </c>
      <c r="C212" s="11" t="s">
        <v>422</v>
      </c>
      <c r="D212" s="2" t="s">
        <v>16</v>
      </c>
      <c r="E212" s="1">
        <v>2</v>
      </c>
      <c r="F212" s="29">
        <v>4.92</v>
      </c>
      <c r="G212" s="32">
        <f t="shared" si="4"/>
        <v>4.92</v>
      </c>
      <c r="H212" s="1">
        <f t="shared" si="5"/>
        <v>9.84</v>
      </c>
    </row>
    <row r="213" spans="1:8" x14ac:dyDescent="0.25">
      <c r="A213" s="15" t="s">
        <v>423</v>
      </c>
      <c r="B213" s="2" t="s">
        <v>424</v>
      </c>
      <c r="C213" s="11" t="s">
        <v>425</v>
      </c>
      <c r="D213" s="2" t="s">
        <v>16</v>
      </c>
      <c r="E213" s="1">
        <v>1</v>
      </c>
      <c r="F213" s="29">
        <v>9.4700000000000006</v>
      </c>
      <c r="G213" s="32">
        <f t="shared" si="4"/>
        <v>9.4700000000000006</v>
      </c>
      <c r="H213" s="1">
        <f t="shared" si="5"/>
        <v>9.4700000000000006</v>
      </c>
    </row>
    <row r="214" spans="1:8" x14ac:dyDescent="0.25">
      <c r="A214" s="15" t="s">
        <v>426</v>
      </c>
      <c r="B214" s="2" t="s">
        <v>427</v>
      </c>
      <c r="C214" s="11" t="s">
        <v>428</v>
      </c>
      <c r="D214" s="2" t="s">
        <v>16</v>
      </c>
      <c r="E214" s="1">
        <v>4</v>
      </c>
      <c r="F214" s="29">
        <v>7.77</v>
      </c>
      <c r="G214" s="32">
        <f t="shared" si="4"/>
        <v>7.77</v>
      </c>
      <c r="H214" s="1">
        <f t="shared" si="5"/>
        <v>31.08</v>
      </c>
    </row>
    <row r="215" spans="1:8" x14ac:dyDescent="0.25">
      <c r="A215" s="15" t="s">
        <v>429</v>
      </c>
      <c r="C215" s="11" t="s">
        <v>430</v>
      </c>
      <c r="G215" s="32" t="str">
        <f t="shared" si="4"/>
        <v/>
      </c>
    </row>
    <row r="216" spans="1:8" x14ac:dyDescent="0.25">
      <c r="A216" s="15" t="s">
        <v>431</v>
      </c>
      <c r="B216" s="2" t="s">
        <v>432</v>
      </c>
      <c r="C216" s="11" t="s">
        <v>433</v>
      </c>
      <c r="D216" s="2" t="s">
        <v>16</v>
      </c>
      <c r="E216" s="1">
        <v>5</v>
      </c>
      <c r="F216" s="29">
        <v>104.25</v>
      </c>
      <c r="G216" s="32">
        <f t="shared" si="4"/>
        <v>104.25</v>
      </c>
      <c r="H216" s="1">
        <f>ROUND((E216*G216),2)</f>
        <v>521.25</v>
      </c>
    </row>
    <row r="217" spans="1:8" x14ac:dyDescent="0.25">
      <c r="A217" s="15" t="s">
        <v>434</v>
      </c>
      <c r="C217" s="11" t="s">
        <v>435</v>
      </c>
      <c r="G217" s="32" t="str">
        <f t="shared" si="4"/>
        <v/>
      </c>
    </row>
    <row r="218" spans="1:8" x14ac:dyDescent="0.25">
      <c r="A218" s="15" t="s">
        <v>436</v>
      </c>
      <c r="B218" s="2" t="s">
        <v>437</v>
      </c>
      <c r="C218" s="11" t="s">
        <v>438</v>
      </c>
      <c r="D218" s="2" t="s">
        <v>34</v>
      </c>
      <c r="E218" s="1">
        <v>28.85</v>
      </c>
      <c r="F218" s="29">
        <v>28.11</v>
      </c>
      <c r="G218" s="32">
        <f t="shared" si="4"/>
        <v>28.11</v>
      </c>
      <c r="H218" s="1">
        <f>ROUND((E218*G218),2)</f>
        <v>810.97</v>
      </c>
    </row>
    <row r="219" spans="1:8" x14ac:dyDescent="0.25">
      <c r="G219" s="32" t="str">
        <f t="shared" si="4"/>
        <v/>
      </c>
    </row>
    <row r="220" spans="1:8" x14ac:dyDescent="0.25">
      <c r="C220" s="11" t="s">
        <v>439</v>
      </c>
      <c r="G220" s="32" t="str">
        <f t="shared" si="4"/>
        <v/>
      </c>
      <c r="H220" s="1">
        <f>SUM(H206:H218)</f>
        <v>7948.04</v>
      </c>
    </row>
    <row r="221" spans="1:8" x14ac:dyDescent="0.25">
      <c r="G221" s="32" t="str">
        <f t="shared" si="4"/>
        <v/>
      </c>
    </row>
    <row r="222" spans="1:8" x14ac:dyDescent="0.25">
      <c r="A222" s="15" t="s">
        <v>440</v>
      </c>
      <c r="C222" s="11" t="s">
        <v>441</v>
      </c>
      <c r="G222" s="32" t="str">
        <f t="shared" si="4"/>
        <v/>
      </c>
    </row>
    <row r="223" spans="1:8" x14ac:dyDescent="0.25">
      <c r="A223" s="15" t="s">
        <v>442</v>
      </c>
      <c r="C223" s="11" t="s">
        <v>443</v>
      </c>
      <c r="G223" s="32" t="str">
        <f t="shared" si="4"/>
        <v/>
      </c>
    </row>
    <row r="224" spans="1:8" x14ac:dyDescent="0.25">
      <c r="A224" s="15" t="s">
        <v>444</v>
      </c>
      <c r="B224" s="2" t="s">
        <v>445</v>
      </c>
      <c r="C224" s="11" t="s">
        <v>446</v>
      </c>
      <c r="D224" s="2" t="s">
        <v>59</v>
      </c>
      <c r="E224" s="1">
        <v>68.790000000000006</v>
      </c>
      <c r="F224" s="29">
        <v>16.86</v>
      </c>
      <c r="G224" s="32">
        <f t="shared" si="4"/>
        <v>16.86</v>
      </c>
      <c r="H224" s="1">
        <f>ROUND((E224*G224),2)</f>
        <v>1159.8</v>
      </c>
    </row>
    <row r="225" spans="1:8" x14ac:dyDescent="0.25">
      <c r="A225" s="15" t="s">
        <v>447</v>
      </c>
      <c r="B225" s="2" t="s">
        <v>448</v>
      </c>
      <c r="C225" s="11" t="s">
        <v>449</v>
      </c>
      <c r="D225" s="2" t="s">
        <v>59</v>
      </c>
      <c r="E225" s="1">
        <v>120.54</v>
      </c>
      <c r="F225" s="29">
        <v>49.56</v>
      </c>
      <c r="G225" s="32">
        <f t="shared" si="4"/>
        <v>49.56</v>
      </c>
      <c r="H225" s="1">
        <f>ROUND((E225*G225),2)</f>
        <v>5973.96</v>
      </c>
    </row>
    <row r="226" spans="1:8" x14ac:dyDescent="0.25">
      <c r="A226" s="15" t="s">
        <v>450</v>
      </c>
      <c r="C226" s="11" t="s">
        <v>451</v>
      </c>
      <c r="G226" s="32" t="str">
        <f t="shared" si="4"/>
        <v/>
      </c>
    </row>
    <row r="227" spans="1:8" ht="32.25" customHeight="1" x14ac:dyDescent="0.25">
      <c r="A227" s="15" t="s">
        <v>452</v>
      </c>
      <c r="B227" s="2" t="s">
        <v>453</v>
      </c>
      <c r="C227" s="11" t="s">
        <v>454</v>
      </c>
      <c r="D227" s="2" t="s">
        <v>16</v>
      </c>
      <c r="E227" s="1">
        <v>15</v>
      </c>
      <c r="F227" s="29">
        <v>65.23</v>
      </c>
      <c r="G227" s="32">
        <f t="shared" si="4"/>
        <v>65.23</v>
      </c>
      <c r="H227" s="1">
        <f>ROUND((E227*G227),2)</f>
        <v>978.45</v>
      </c>
    </row>
    <row r="228" spans="1:8" ht="30" x14ac:dyDescent="0.25">
      <c r="A228" s="15" t="s">
        <v>455</v>
      </c>
      <c r="B228" s="2" t="s">
        <v>456</v>
      </c>
      <c r="C228" s="11" t="s">
        <v>457</v>
      </c>
      <c r="D228" s="2" t="s">
        <v>16</v>
      </c>
      <c r="E228" s="1">
        <v>8</v>
      </c>
      <c r="F228" s="29">
        <v>451.67</v>
      </c>
      <c r="G228" s="32">
        <f t="shared" si="4"/>
        <v>451.67</v>
      </c>
      <c r="H228" s="1">
        <f>ROUND((E228*G228),2)</f>
        <v>3613.36</v>
      </c>
    </row>
    <row r="229" spans="1:8" x14ac:dyDescent="0.25">
      <c r="A229" s="15" t="s">
        <v>458</v>
      </c>
      <c r="B229" s="2" t="s">
        <v>459</v>
      </c>
      <c r="C229" s="11" t="s">
        <v>460</v>
      </c>
      <c r="D229" s="2" t="s">
        <v>16</v>
      </c>
      <c r="E229" s="1">
        <v>2</v>
      </c>
      <c r="F229" s="29">
        <v>165.7</v>
      </c>
      <c r="G229" s="32">
        <f t="shared" si="4"/>
        <v>165.7</v>
      </c>
      <c r="H229" s="1">
        <f>ROUND((E229*G229),2)</f>
        <v>331.4</v>
      </c>
    </row>
    <row r="230" spans="1:8" x14ac:dyDescent="0.25">
      <c r="A230" s="15" t="s">
        <v>461</v>
      </c>
      <c r="C230" s="11" t="s">
        <v>435</v>
      </c>
      <c r="G230" s="32" t="str">
        <f t="shared" si="4"/>
        <v/>
      </c>
    </row>
    <row r="231" spans="1:8" x14ac:dyDescent="0.25">
      <c r="A231" s="15" t="s">
        <v>462</v>
      </c>
      <c r="B231" s="2" t="s">
        <v>395</v>
      </c>
      <c r="C231" s="11" t="s">
        <v>396</v>
      </c>
      <c r="D231" s="2" t="s">
        <v>28</v>
      </c>
      <c r="E231" s="1">
        <v>113.6</v>
      </c>
      <c r="F231" s="29">
        <v>5.62</v>
      </c>
      <c r="G231" s="32">
        <f t="shared" si="4"/>
        <v>5.62</v>
      </c>
      <c r="H231" s="1">
        <f>ROUND((E231*G231),2)</f>
        <v>638.42999999999995</v>
      </c>
    </row>
    <row r="232" spans="1:8" x14ac:dyDescent="0.25">
      <c r="A232" s="15" t="s">
        <v>463</v>
      </c>
      <c r="B232" s="2" t="s">
        <v>392</v>
      </c>
      <c r="C232" s="11" t="s">
        <v>393</v>
      </c>
      <c r="D232" s="2" t="s">
        <v>34</v>
      </c>
      <c r="E232" s="1">
        <v>93.78</v>
      </c>
      <c r="F232" s="29">
        <v>5.09</v>
      </c>
      <c r="G232" s="32">
        <f t="shared" si="4"/>
        <v>5.09</v>
      </c>
      <c r="H232" s="1">
        <f>ROUND((E232*G232),2)</f>
        <v>477.34</v>
      </c>
    </row>
    <row r="233" spans="1:8" x14ac:dyDescent="0.25">
      <c r="A233" s="15" t="s">
        <v>464</v>
      </c>
      <c r="B233" s="2" t="s">
        <v>398</v>
      </c>
      <c r="C233" s="11" t="s">
        <v>399</v>
      </c>
      <c r="D233" s="2" t="s">
        <v>34</v>
      </c>
      <c r="E233" s="1">
        <v>93.78</v>
      </c>
      <c r="F233" s="29">
        <v>19.23</v>
      </c>
      <c r="G233" s="32">
        <f t="shared" si="4"/>
        <v>19.23</v>
      </c>
      <c r="H233" s="1">
        <f>ROUND((E233*G233),2)</f>
        <v>1803.39</v>
      </c>
    </row>
    <row r="234" spans="1:8" x14ac:dyDescent="0.25">
      <c r="A234" s="15" t="s">
        <v>465</v>
      </c>
      <c r="B234" s="2" t="s">
        <v>466</v>
      </c>
      <c r="C234" s="11" t="s">
        <v>467</v>
      </c>
      <c r="D234" s="2" t="s">
        <v>34</v>
      </c>
      <c r="E234" s="1">
        <v>11.36</v>
      </c>
      <c r="F234" s="29">
        <v>434.27</v>
      </c>
      <c r="G234" s="32">
        <f t="shared" si="4"/>
        <v>434.27</v>
      </c>
      <c r="H234" s="1">
        <f>ROUND((E234*G234),2)</f>
        <v>4933.3100000000004</v>
      </c>
    </row>
    <row r="235" spans="1:8" x14ac:dyDescent="0.25">
      <c r="G235" s="32" t="str">
        <f t="shared" si="4"/>
        <v/>
      </c>
    </row>
    <row r="236" spans="1:8" x14ac:dyDescent="0.25">
      <c r="C236" s="11" t="s">
        <v>468</v>
      </c>
      <c r="G236" s="32" t="str">
        <f t="shared" si="4"/>
        <v/>
      </c>
      <c r="H236" s="1">
        <f>SUM(H223:H234)</f>
        <v>19909.439999999999</v>
      </c>
    </row>
    <row r="237" spans="1:8" x14ac:dyDescent="0.25">
      <c r="G237" s="32" t="str">
        <f t="shared" si="4"/>
        <v/>
      </c>
    </row>
    <row r="238" spans="1:8" x14ac:dyDescent="0.25">
      <c r="A238" s="15" t="s">
        <v>469</v>
      </c>
      <c r="C238" s="11" t="s">
        <v>470</v>
      </c>
      <c r="G238" s="32" t="str">
        <f t="shared" si="4"/>
        <v/>
      </c>
    </row>
    <row r="239" spans="1:8" x14ac:dyDescent="0.25">
      <c r="A239" s="15" t="s">
        <v>471</v>
      </c>
      <c r="C239" s="11" t="s">
        <v>193</v>
      </c>
      <c r="G239" s="32" t="str">
        <f t="shared" si="4"/>
        <v/>
      </c>
    </row>
    <row r="240" spans="1:8" x14ac:dyDescent="0.25">
      <c r="A240" s="15" t="s">
        <v>472</v>
      </c>
      <c r="B240" s="2" t="s">
        <v>473</v>
      </c>
      <c r="C240" s="11" t="s">
        <v>474</v>
      </c>
      <c r="D240" s="2" t="s">
        <v>28</v>
      </c>
      <c r="E240" s="1">
        <v>11.76</v>
      </c>
      <c r="F240" s="29">
        <v>78.33</v>
      </c>
      <c r="G240" s="32">
        <f t="shared" si="4"/>
        <v>78.33</v>
      </c>
      <c r="H240" s="1">
        <f>ROUND((E240*G240),2)</f>
        <v>921.16</v>
      </c>
    </row>
    <row r="241" spans="1:8" ht="15.75" customHeight="1" x14ac:dyDescent="0.25">
      <c r="A241" s="15" t="s">
        <v>475</v>
      </c>
      <c r="B241" s="2" t="s">
        <v>476</v>
      </c>
      <c r="C241" s="11" t="s">
        <v>477</v>
      </c>
      <c r="D241" s="2" t="s">
        <v>28</v>
      </c>
      <c r="E241" s="1">
        <v>14.91</v>
      </c>
      <c r="F241" s="29">
        <v>31.65</v>
      </c>
      <c r="G241" s="32">
        <f t="shared" si="4"/>
        <v>31.65</v>
      </c>
      <c r="H241" s="1">
        <f>ROUND((E241*G241),2)</f>
        <v>471.9</v>
      </c>
    </row>
    <row r="242" spans="1:8" x14ac:dyDescent="0.25">
      <c r="A242" s="15" t="s">
        <v>478</v>
      </c>
      <c r="B242" s="2" t="s">
        <v>479</v>
      </c>
      <c r="C242" s="11" t="s">
        <v>480</v>
      </c>
      <c r="D242" s="2" t="s">
        <v>28</v>
      </c>
      <c r="E242" s="1">
        <v>14.91</v>
      </c>
      <c r="F242" s="29">
        <v>17.36</v>
      </c>
      <c r="G242" s="32">
        <f t="shared" si="4"/>
        <v>17.36</v>
      </c>
      <c r="H242" s="1">
        <f>ROUND((E242*G242),2)</f>
        <v>258.83999999999997</v>
      </c>
    </row>
    <row r="243" spans="1:8" x14ac:dyDescent="0.25">
      <c r="A243" s="15" t="s">
        <v>481</v>
      </c>
      <c r="B243" s="2" t="s">
        <v>482</v>
      </c>
      <c r="C243" s="11" t="s">
        <v>483</v>
      </c>
      <c r="D243" s="2" t="s">
        <v>34</v>
      </c>
      <c r="E243" s="1">
        <v>0.25</v>
      </c>
      <c r="F243" s="29">
        <v>527.80999999999995</v>
      </c>
      <c r="G243" s="32">
        <f t="shared" si="4"/>
        <v>527.80999999999995</v>
      </c>
      <c r="H243" s="1">
        <f>ROUND((E243*G243),2)</f>
        <v>131.94999999999999</v>
      </c>
    </row>
    <row r="244" spans="1:8" x14ac:dyDescent="0.25">
      <c r="A244" s="15" t="s">
        <v>484</v>
      </c>
      <c r="C244" s="11" t="s">
        <v>485</v>
      </c>
      <c r="G244" s="32" t="str">
        <f t="shared" si="4"/>
        <v/>
      </c>
    </row>
    <row r="245" spans="1:8" x14ac:dyDescent="0.25">
      <c r="A245" s="15" t="s">
        <v>486</v>
      </c>
      <c r="B245" s="2" t="s">
        <v>487</v>
      </c>
      <c r="C245" s="11" t="s">
        <v>488</v>
      </c>
      <c r="D245" s="2" t="s">
        <v>16</v>
      </c>
      <c r="E245" s="1">
        <v>1</v>
      </c>
      <c r="F245" s="29">
        <v>329.25</v>
      </c>
      <c r="G245" s="32">
        <f t="shared" si="4"/>
        <v>329.25</v>
      </c>
      <c r="H245" s="1">
        <f>ROUND((E245*G245),2)</f>
        <v>329.25</v>
      </c>
    </row>
    <row r="246" spans="1:8" x14ac:dyDescent="0.25">
      <c r="A246" s="15" t="s">
        <v>489</v>
      </c>
      <c r="C246" s="11" t="s">
        <v>206</v>
      </c>
      <c r="G246" s="32" t="str">
        <f t="shared" si="4"/>
        <v/>
      </c>
    </row>
    <row r="247" spans="1:8" x14ac:dyDescent="0.25">
      <c r="A247" s="15" t="s">
        <v>490</v>
      </c>
      <c r="B247" s="2" t="s">
        <v>491</v>
      </c>
      <c r="C247" s="11" t="s">
        <v>492</v>
      </c>
      <c r="D247" s="2" t="s">
        <v>16</v>
      </c>
      <c r="E247" s="1">
        <v>1</v>
      </c>
      <c r="F247" s="29">
        <v>43.64</v>
      </c>
      <c r="G247" s="32">
        <f t="shared" si="4"/>
        <v>43.64</v>
      </c>
      <c r="H247" s="1">
        <f t="shared" ref="H247:H252" si="6">ROUND((E247*G247),2)</f>
        <v>43.64</v>
      </c>
    </row>
    <row r="248" spans="1:8" x14ac:dyDescent="0.25">
      <c r="A248" s="15" t="s">
        <v>493</v>
      </c>
      <c r="B248" s="2" t="s">
        <v>494</v>
      </c>
      <c r="C248" s="11" t="s">
        <v>495</v>
      </c>
      <c r="D248" s="2" t="s">
        <v>16</v>
      </c>
      <c r="E248" s="1">
        <v>2</v>
      </c>
      <c r="F248" s="29">
        <v>221.74</v>
      </c>
      <c r="G248" s="32">
        <f t="shared" si="4"/>
        <v>221.74</v>
      </c>
      <c r="H248" s="1">
        <f t="shared" si="6"/>
        <v>443.48</v>
      </c>
    </row>
    <row r="249" spans="1:8" x14ac:dyDescent="0.25">
      <c r="A249" s="15" t="s">
        <v>496</v>
      </c>
      <c r="B249" s="2" t="s">
        <v>497</v>
      </c>
      <c r="C249" s="11" t="s">
        <v>498</v>
      </c>
      <c r="D249" s="2" t="s">
        <v>16</v>
      </c>
      <c r="E249" s="1">
        <v>4</v>
      </c>
      <c r="F249" s="29">
        <v>289.10000000000002</v>
      </c>
      <c r="G249" s="32">
        <f t="shared" si="4"/>
        <v>289.10000000000002</v>
      </c>
      <c r="H249" s="1">
        <f t="shared" si="6"/>
        <v>1156.4000000000001</v>
      </c>
    </row>
    <row r="250" spans="1:8" x14ac:dyDescent="0.25">
      <c r="A250" s="15" t="s">
        <v>499</v>
      </c>
      <c r="B250" s="2" t="s">
        <v>500</v>
      </c>
      <c r="C250" s="11" t="s">
        <v>501</v>
      </c>
      <c r="D250" s="2" t="s">
        <v>16</v>
      </c>
      <c r="E250" s="1">
        <v>7</v>
      </c>
      <c r="F250" s="29">
        <v>57.5</v>
      </c>
      <c r="G250" s="32">
        <f t="shared" si="4"/>
        <v>57.5</v>
      </c>
      <c r="H250" s="1">
        <f t="shared" si="6"/>
        <v>402.5</v>
      </c>
    </row>
    <row r="251" spans="1:8" x14ac:dyDescent="0.25">
      <c r="A251" s="15" t="s">
        <v>502</v>
      </c>
      <c r="B251" s="2" t="s">
        <v>503</v>
      </c>
      <c r="C251" s="11" t="s">
        <v>504</v>
      </c>
      <c r="D251" s="2" t="s">
        <v>16</v>
      </c>
      <c r="E251" s="1">
        <v>1</v>
      </c>
      <c r="F251" s="29">
        <v>1189.52</v>
      </c>
      <c r="G251" s="32">
        <f t="shared" si="4"/>
        <v>1189.52</v>
      </c>
      <c r="H251" s="1">
        <f t="shared" si="6"/>
        <v>1189.52</v>
      </c>
    </row>
    <row r="252" spans="1:8" x14ac:dyDescent="0.25">
      <c r="A252" s="15" t="s">
        <v>505</v>
      </c>
      <c r="B252" s="2" t="s">
        <v>506</v>
      </c>
      <c r="C252" s="11" t="s">
        <v>507</v>
      </c>
      <c r="D252" s="2" t="s">
        <v>16</v>
      </c>
      <c r="E252" s="1">
        <v>4</v>
      </c>
      <c r="F252" s="29">
        <v>199.03</v>
      </c>
      <c r="G252" s="32">
        <f t="shared" si="4"/>
        <v>199.03</v>
      </c>
      <c r="H252" s="1">
        <f t="shared" si="6"/>
        <v>796.12</v>
      </c>
    </row>
    <row r="253" spans="1:8" x14ac:dyDescent="0.25">
      <c r="A253" s="15" t="s">
        <v>508</v>
      </c>
      <c r="C253" s="11" t="s">
        <v>509</v>
      </c>
      <c r="G253" s="32" t="str">
        <f t="shared" si="4"/>
        <v/>
      </c>
    </row>
    <row r="254" spans="1:8" x14ac:dyDescent="0.25">
      <c r="A254" s="15" t="s">
        <v>510</v>
      </c>
      <c r="B254" s="2" t="s">
        <v>511</v>
      </c>
      <c r="C254" s="11" t="s">
        <v>512</v>
      </c>
      <c r="D254" s="2" t="s">
        <v>16</v>
      </c>
      <c r="E254" s="1">
        <v>1</v>
      </c>
      <c r="F254" s="29">
        <v>21.24</v>
      </c>
      <c r="G254" s="32">
        <f t="shared" si="4"/>
        <v>21.24</v>
      </c>
      <c r="H254" s="1">
        <f t="shared" ref="H254:H262" si="7">ROUND((E254*G254),2)</f>
        <v>21.24</v>
      </c>
    </row>
    <row r="255" spans="1:8" x14ac:dyDescent="0.25">
      <c r="A255" s="15" t="s">
        <v>513</v>
      </c>
      <c r="B255" s="2" t="s">
        <v>514</v>
      </c>
      <c r="C255" s="11" t="s">
        <v>515</v>
      </c>
      <c r="D255" s="2" t="s">
        <v>16</v>
      </c>
      <c r="E255" s="1">
        <v>1</v>
      </c>
      <c r="F255" s="29">
        <v>44.4</v>
      </c>
      <c r="G255" s="32">
        <f t="shared" si="4"/>
        <v>44.4</v>
      </c>
      <c r="H255" s="1">
        <f t="shared" si="7"/>
        <v>44.4</v>
      </c>
    </row>
    <row r="256" spans="1:8" ht="30" x14ac:dyDescent="0.25">
      <c r="A256" s="15" t="s">
        <v>516</v>
      </c>
      <c r="B256" s="2" t="s">
        <v>517</v>
      </c>
      <c r="C256" s="11" t="s">
        <v>518</v>
      </c>
      <c r="D256" s="2" t="s">
        <v>59</v>
      </c>
      <c r="E256" s="1">
        <v>150</v>
      </c>
      <c r="F256" s="29">
        <v>21.76</v>
      </c>
      <c r="G256" s="32">
        <f t="shared" si="4"/>
        <v>21.76</v>
      </c>
      <c r="H256" s="1">
        <f t="shared" si="7"/>
        <v>3264</v>
      </c>
    </row>
    <row r="257" spans="1:8" ht="30" x14ac:dyDescent="0.25">
      <c r="A257" s="15" t="s">
        <v>519</v>
      </c>
      <c r="B257" s="2" t="s">
        <v>520</v>
      </c>
      <c r="C257" s="11" t="s">
        <v>521</v>
      </c>
      <c r="D257" s="2" t="s">
        <v>59</v>
      </c>
      <c r="E257" s="1">
        <v>205</v>
      </c>
      <c r="F257" s="29">
        <v>25.37</v>
      </c>
      <c r="G257" s="32">
        <f t="shared" si="4"/>
        <v>25.37</v>
      </c>
      <c r="H257" s="1">
        <f t="shared" si="7"/>
        <v>5200.8500000000004</v>
      </c>
    </row>
    <row r="258" spans="1:8" ht="30" x14ac:dyDescent="0.25">
      <c r="A258" s="15" t="s">
        <v>522</v>
      </c>
      <c r="B258" s="2" t="s">
        <v>523</v>
      </c>
      <c r="C258" s="11" t="s">
        <v>524</v>
      </c>
      <c r="D258" s="2" t="s">
        <v>59</v>
      </c>
      <c r="E258" s="1">
        <v>150</v>
      </c>
      <c r="F258" s="29">
        <v>30.12</v>
      </c>
      <c r="G258" s="32">
        <f t="shared" si="4"/>
        <v>30.12</v>
      </c>
      <c r="H258" s="1">
        <f t="shared" si="7"/>
        <v>4518</v>
      </c>
    </row>
    <row r="259" spans="1:8" ht="30" x14ac:dyDescent="0.25">
      <c r="A259" s="15" t="s">
        <v>525</v>
      </c>
      <c r="B259" s="2" t="s">
        <v>526</v>
      </c>
      <c r="C259" s="11" t="s">
        <v>527</v>
      </c>
      <c r="D259" s="2" t="s">
        <v>59</v>
      </c>
      <c r="E259" s="1">
        <v>281</v>
      </c>
      <c r="F259" s="29">
        <v>36.659999999999997</v>
      </c>
      <c r="G259" s="32">
        <f t="shared" si="4"/>
        <v>36.659999999999997</v>
      </c>
      <c r="H259" s="1">
        <f t="shared" si="7"/>
        <v>10301.459999999999</v>
      </c>
    </row>
    <row r="260" spans="1:8" x14ac:dyDescent="0.25">
      <c r="A260" s="15" t="s">
        <v>528</v>
      </c>
      <c r="B260" s="2" t="s">
        <v>529</v>
      </c>
      <c r="C260" s="11" t="s">
        <v>530</v>
      </c>
      <c r="D260" s="2" t="s">
        <v>59</v>
      </c>
      <c r="E260" s="1">
        <v>18</v>
      </c>
      <c r="F260" s="29">
        <v>134.82</v>
      </c>
      <c r="G260" s="32">
        <f t="shared" si="4"/>
        <v>134.82</v>
      </c>
      <c r="H260" s="1">
        <f t="shared" si="7"/>
        <v>2426.7600000000002</v>
      </c>
    </row>
    <row r="261" spans="1:8" x14ac:dyDescent="0.25">
      <c r="A261" s="15" t="s">
        <v>531</v>
      </c>
      <c r="B261" s="2" t="s">
        <v>532</v>
      </c>
      <c r="C261" s="11" t="s">
        <v>533</v>
      </c>
      <c r="D261" s="2" t="s">
        <v>16</v>
      </c>
      <c r="E261" s="1">
        <v>3</v>
      </c>
      <c r="F261" s="29">
        <v>183.76</v>
      </c>
      <c r="G261" s="32">
        <f t="shared" si="4"/>
        <v>183.76</v>
      </c>
      <c r="H261" s="1">
        <f t="shared" si="7"/>
        <v>551.28</v>
      </c>
    </row>
    <row r="262" spans="1:8" x14ac:dyDescent="0.25">
      <c r="A262" s="15" t="s">
        <v>534</v>
      </c>
      <c r="B262" s="2" t="s">
        <v>535</v>
      </c>
      <c r="C262" s="11" t="s">
        <v>536</v>
      </c>
      <c r="D262" s="2" t="s">
        <v>16</v>
      </c>
      <c r="E262" s="1">
        <v>6</v>
      </c>
      <c r="F262" s="29">
        <v>38.57</v>
      </c>
      <c r="G262" s="32">
        <f t="shared" si="4"/>
        <v>38.57</v>
      </c>
      <c r="H262" s="1">
        <f t="shared" si="7"/>
        <v>231.42</v>
      </c>
    </row>
    <row r="263" spans="1:8" x14ac:dyDescent="0.25">
      <c r="A263" s="15" t="s">
        <v>537</v>
      </c>
      <c r="C263" s="11" t="s">
        <v>538</v>
      </c>
      <c r="G263" s="32" t="str">
        <f t="shared" si="4"/>
        <v/>
      </c>
    </row>
    <row r="264" spans="1:8" x14ac:dyDescent="0.25">
      <c r="A264" s="15" t="s">
        <v>539</v>
      </c>
      <c r="B264" s="2" t="s">
        <v>540</v>
      </c>
      <c r="C264" s="11" t="s">
        <v>541</v>
      </c>
      <c r="D264" s="2" t="s">
        <v>16</v>
      </c>
      <c r="E264" s="1">
        <v>1</v>
      </c>
      <c r="F264" s="29">
        <v>152.4</v>
      </c>
      <c r="G264" s="32">
        <f t="shared" si="4"/>
        <v>152.4</v>
      </c>
      <c r="H264" s="1">
        <f t="shared" ref="H264:H269" si="8">ROUND((E264*G264),2)</f>
        <v>152.4</v>
      </c>
    </row>
    <row r="265" spans="1:8" x14ac:dyDescent="0.25">
      <c r="A265" s="15" t="s">
        <v>542</v>
      </c>
      <c r="B265" s="2" t="s">
        <v>543</v>
      </c>
      <c r="C265" s="11" t="s">
        <v>544</v>
      </c>
      <c r="D265" s="2" t="s">
        <v>16</v>
      </c>
      <c r="E265" s="1">
        <v>1</v>
      </c>
      <c r="F265" s="29">
        <v>2599.1999999999998</v>
      </c>
      <c r="G265" s="32">
        <f t="shared" ref="G265:G328" si="9">IF(F265&gt;0,ROUND(F265*(1-$H$2),2),"")</f>
        <v>2599.1999999999998</v>
      </c>
      <c r="H265" s="1">
        <f t="shared" si="8"/>
        <v>2599.1999999999998</v>
      </c>
    </row>
    <row r="266" spans="1:8" x14ac:dyDescent="0.25">
      <c r="A266" s="15" t="s">
        <v>545</v>
      </c>
      <c r="B266" s="2" t="s">
        <v>546</v>
      </c>
      <c r="C266" s="11" t="s">
        <v>547</v>
      </c>
      <c r="D266" s="2" t="s">
        <v>16</v>
      </c>
      <c r="E266" s="1">
        <v>4</v>
      </c>
      <c r="F266" s="29">
        <v>1576.64</v>
      </c>
      <c r="G266" s="32">
        <f t="shared" si="9"/>
        <v>1576.64</v>
      </c>
      <c r="H266" s="1">
        <f t="shared" si="8"/>
        <v>6306.56</v>
      </c>
    </row>
    <row r="267" spans="1:8" x14ac:dyDescent="0.25">
      <c r="A267" s="15" t="s">
        <v>548</v>
      </c>
      <c r="B267" s="2" t="s">
        <v>549</v>
      </c>
      <c r="C267" s="11" t="s">
        <v>550</v>
      </c>
      <c r="D267" s="2" t="s">
        <v>16</v>
      </c>
      <c r="E267" s="1">
        <v>15</v>
      </c>
      <c r="F267" s="29">
        <v>600.16</v>
      </c>
      <c r="G267" s="32">
        <f t="shared" si="9"/>
        <v>600.16</v>
      </c>
      <c r="H267" s="1">
        <f t="shared" si="8"/>
        <v>9002.4</v>
      </c>
    </row>
    <row r="268" spans="1:8" x14ac:dyDescent="0.25">
      <c r="A268" s="15" t="s">
        <v>551</v>
      </c>
      <c r="B268" s="2" t="s">
        <v>552</v>
      </c>
      <c r="C268" s="11" t="s">
        <v>553</v>
      </c>
      <c r="D268" s="2" t="s">
        <v>16</v>
      </c>
      <c r="E268" s="1">
        <v>1</v>
      </c>
      <c r="F268" s="29">
        <v>477.43</v>
      </c>
      <c r="G268" s="32">
        <f t="shared" si="9"/>
        <v>477.43</v>
      </c>
      <c r="H268" s="1">
        <f t="shared" si="8"/>
        <v>477.43</v>
      </c>
    </row>
    <row r="269" spans="1:8" x14ac:dyDescent="0.25">
      <c r="A269" s="15" t="s">
        <v>554</v>
      </c>
      <c r="B269" s="2" t="s">
        <v>555</v>
      </c>
      <c r="C269" s="11" t="s">
        <v>556</v>
      </c>
      <c r="D269" s="2" t="s">
        <v>16</v>
      </c>
      <c r="E269" s="1">
        <v>7</v>
      </c>
      <c r="F269" s="29">
        <v>125</v>
      </c>
      <c r="G269" s="32">
        <f t="shared" si="9"/>
        <v>125</v>
      </c>
      <c r="H269" s="1">
        <f t="shared" si="8"/>
        <v>875</v>
      </c>
    </row>
    <row r="270" spans="1:8" x14ac:dyDescent="0.25">
      <c r="A270" s="15" t="s">
        <v>557</v>
      </c>
      <c r="C270" s="11" t="s">
        <v>558</v>
      </c>
      <c r="G270" s="32" t="str">
        <f t="shared" si="9"/>
        <v/>
      </c>
    </row>
    <row r="271" spans="1:8" x14ac:dyDescent="0.25">
      <c r="A271" s="15" t="s">
        <v>559</v>
      </c>
      <c r="B271" s="2" t="s">
        <v>560</v>
      </c>
      <c r="C271" s="11" t="s">
        <v>561</v>
      </c>
      <c r="D271" s="2" t="s">
        <v>16</v>
      </c>
      <c r="E271" s="1">
        <v>20</v>
      </c>
      <c r="F271" s="29">
        <v>2.33</v>
      </c>
      <c r="G271" s="32">
        <f t="shared" si="9"/>
        <v>2.33</v>
      </c>
      <c r="H271" s="1">
        <f t="shared" ref="H271:H283" si="10">ROUND((E271*G271),2)</f>
        <v>46.6</v>
      </c>
    </row>
    <row r="272" spans="1:8" x14ac:dyDescent="0.25">
      <c r="A272" s="15" t="s">
        <v>562</v>
      </c>
      <c r="B272" s="2" t="s">
        <v>563</v>
      </c>
      <c r="C272" s="11" t="s">
        <v>564</v>
      </c>
      <c r="D272" s="2" t="s">
        <v>16</v>
      </c>
      <c r="E272" s="1">
        <v>12</v>
      </c>
      <c r="F272" s="29">
        <v>3.48</v>
      </c>
      <c r="G272" s="32">
        <f t="shared" si="9"/>
        <v>3.48</v>
      </c>
      <c r="H272" s="1">
        <f t="shared" si="10"/>
        <v>41.76</v>
      </c>
    </row>
    <row r="273" spans="1:8" x14ac:dyDescent="0.25">
      <c r="A273" s="15" t="s">
        <v>565</v>
      </c>
      <c r="B273" s="2" t="s">
        <v>566</v>
      </c>
      <c r="C273" s="11" t="s">
        <v>567</v>
      </c>
      <c r="D273" s="2" t="s">
        <v>16</v>
      </c>
      <c r="E273" s="1">
        <v>40</v>
      </c>
      <c r="F273" s="29">
        <v>3.83</v>
      </c>
      <c r="G273" s="32">
        <f t="shared" si="9"/>
        <v>3.83</v>
      </c>
      <c r="H273" s="1">
        <f t="shared" si="10"/>
        <v>153.19999999999999</v>
      </c>
    </row>
    <row r="274" spans="1:8" x14ac:dyDescent="0.25">
      <c r="A274" s="15" t="s">
        <v>568</v>
      </c>
      <c r="B274" s="2" t="s">
        <v>569</v>
      </c>
      <c r="C274" s="11" t="s">
        <v>570</v>
      </c>
      <c r="D274" s="2" t="s">
        <v>16</v>
      </c>
      <c r="E274" s="1">
        <v>20</v>
      </c>
      <c r="F274" s="29">
        <v>5.18</v>
      </c>
      <c r="G274" s="32">
        <f t="shared" si="9"/>
        <v>5.18</v>
      </c>
      <c r="H274" s="1">
        <f t="shared" si="10"/>
        <v>103.6</v>
      </c>
    </row>
    <row r="275" spans="1:8" x14ac:dyDescent="0.25">
      <c r="A275" s="15" t="s">
        <v>571</v>
      </c>
      <c r="B275" s="2" t="s">
        <v>572</v>
      </c>
      <c r="C275" s="11" t="s">
        <v>573</v>
      </c>
      <c r="D275" s="2" t="s">
        <v>16</v>
      </c>
      <c r="E275" s="1">
        <v>20</v>
      </c>
      <c r="F275" s="29">
        <v>8.8699999999999992</v>
      </c>
      <c r="G275" s="32">
        <f t="shared" si="9"/>
        <v>8.8699999999999992</v>
      </c>
      <c r="H275" s="1">
        <f t="shared" si="10"/>
        <v>177.4</v>
      </c>
    </row>
    <row r="276" spans="1:8" ht="30" x14ac:dyDescent="0.25">
      <c r="A276" s="15" t="s">
        <v>574</v>
      </c>
      <c r="B276" s="2" t="s">
        <v>575</v>
      </c>
      <c r="C276" s="11" t="s">
        <v>576</v>
      </c>
      <c r="D276" s="2" t="s">
        <v>59</v>
      </c>
      <c r="E276" s="1">
        <v>140</v>
      </c>
      <c r="F276" s="29">
        <v>13.16</v>
      </c>
      <c r="G276" s="32">
        <f t="shared" si="9"/>
        <v>13.16</v>
      </c>
      <c r="H276" s="1">
        <f t="shared" si="10"/>
        <v>1842.4</v>
      </c>
    </row>
    <row r="277" spans="1:8" ht="30" x14ac:dyDescent="0.25">
      <c r="A277" s="15" t="s">
        <v>577</v>
      </c>
      <c r="B277" s="2" t="s">
        <v>578</v>
      </c>
      <c r="C277" s="11" t="s">
        <v>579</v>
      </c>
      <c r="D277" s="2" t="s">
        <v>59</v>
      </c>
      <c r="E277" s="1">
        <v>270</v>
      </c>
      <c r="F277" s="29">
        <v>56.17</v>
      </c>
      <c r="G277" s="32">
        <f t="shared" si="9"/>
        <v>56.17</v>
      </c>
      <c r="H277" s="1">
        <f t="shared" si="10"/>
        <v>15165.9</v>
      </c>
    </row>
    <row r="278" spans="1:8" ht="30" x14ac:dyDescent="0.25">
      <c r="A278" s="15" t="s">
        <v>580</v>
      </c>
      <c r="B278" s="2" t="s">
        <v>581</v>
      </c>
      <c r="C278" s="11" t="s">
        <v>582</v>
      </c>
      <c r="D278" s="2" t="s">
        <v>59</v>
      </c>
      <c r="E278" s="1">
        <v>430</v>
      </c>
      <c r="F278" s="29">
        <v>24.45</v>
      </c>
      <c r="G278" s="32">
        <f t="shared" si="9"/>
        <v>24.45</v>
      </c>
      <c r="H278" s="1">
        <f t="shared" si="10"/>
        <v>10513.5</v>
      </c>
    </row>
    <row r="279" spans="1:8" ht="30" x14ac:dyDescent="0.25">
      <c r="A279" s="15" t="s">
        <v>583</v>
      </c>
      <c r="B279" s="2" t="s">
        <v>584</v>
      </c>
      <c r="C279" s="11" t="s">
        <v>585</v>
      </c>
      <c r="D279" s="2" t="s">
        <v>59</v>
      </c>
      <c r="E279" s="1">
        <v>300</v>
      </c>
      <c r="F279" s="29">
        <v>33.270000000000003</v>
      </c>
      <c r="G279" s="32">
        <f t="shared" si="9"/>
        <v>33.270000000000003</v>
      </c>
      <c r="H279" s="1">
        <f t="shared" si="10"/>
        <v>9981</v>
      </c>
    </row>
    <row r="280" spans="1:8" ht="30" x14ac:dyDescent="0.25">
      <c r="A280" s="15" t="s">
        <v>586</v>
      </c>
      <c r="B280" s="2" t="s">
        <v>587</v>
      </c>
      <c r="C280" s="11" t="s">
        <v>588</v>
      </c>
      <c r="D280" s="2" t="s">
        <v>59</v>
      </c>
      <c r="E280" s="1">
        <v>330</v>
      </c>
      <c r="F280" s="29">
        <v>45.07</v>
      </c>
      <c r="G280" s="32">
        <f t="shared" si="9"/>
        <v>45.07</v>
      </c>
      <c r="H280" s="1">
        <f t="shared" si="10"/>
        <v>14873.1</v>
      </c>
    </row>
    <row r="281" spans="1:8" ht="30" x14ac:dyDescent="0.25">
      <c r="A281" s="15" t="s">
        <v>589</v>
      </c>
      <c r="B281" s="2" t="s">
        <v>590</v>
      </c>
      <c r="C281" s="11" t="s">
        <v>591</v>
      </c>
      <c r="D281" s="2" t="s">
        <v>59</v>
      </c>
      <c r="E281" s="1">
        <v>1450</v>
      </c>
      <c r="F281" s="29">
        <v>7.13</v>
      </c>
      <c r="G281" s="32">
        <f t="shared" si="9"/>
        <v>7.13</v>
      </c>
      <c r="H281" s="1">
        <f t="shared" si="10"/>
        <v>10338.5</v>
      </c>
    </row>
    <row r="282" spans="1:8" ht="30" x14ac:dyDescent="0.25">
      <c r="A282" s="15" t="s">
        <v>592</v>
      </c>
      <c r="B282" s="2" t="s">
        <v>593</v>
      </c>
      <c r="C282" s="11" t="s">
        <v>594</v>
      </c>
      <c r="D282" s="2" t="s">
        <v>59</v>
      </c>
      <c r="E282" s="1">
        <v>80</v>
      </c>
      <c r="F282" s="29">
        <v>146.6</v>
      </c>
      <c r="G282" s="32">
        <f t="shared" si="9"/>
        <v>146.6</v>
      </c>
      <c r="H282" s="1">
        <f t="shared" si="10"/>
        <v>11728</v>
      </c>
    </row>
    <row r="283" spans="1:8" x14ac:dyDescent="0.25">
      <c r="A283" s="15" t="s">
        <v>595</v>
      </c>
      <c r="B283" s="2" t="s">
        <v>596</v>
      </c>
      <c r="C283" s="11" t="s">
        <v>597</v>
      </c>
      <c r="D283" s="2" t="s">
        <v>16</v>
      </c>
      <c r="E283" s="1">
        <v>12</v>
      </c>
      <c r="F283" s="29">
        <v>36.369999999999997</v>
      </c>
      <c r="G283" s="32">
        <f t="shared" si="9"/>
        <v>36.369999999999997</v>
      </c>
      <c r="H283" s="1">
        <f t="shared" si="10"/>
        <v>436.44</v>
      </c>
    </row>
    <row r="284" spans="1:8" x14ac:dyDescent="0.25">
      <c r="A284" s="15" t="s">
        <v>598</v>
      </c>
      <c r="C284" s="11" t="s">
        <v>599</v>
      </c>
      <c r="G284" s="32" t="str">
        <f t="shared" si="9"/>
        <v/>
      </c>
    </row>
    <row r="285" spans="1:8" x14ac:dyDescent="0.25">
      <c r="A285" s="15" t="s">
        <v>600</v>
      </c>
      <c r="B285" s="2" t="s">
        <v>601</v>
      </c>
      <c r="C285" s="11" t="s">
        <v>602</v>
      </c>
      <c r="D285" s="2" t="s">
        <v>16</v>
      </c>
      <c r="E285" s="1">
        <v>9</v>
      </c>
      <c r="F285" s="29">
        <v>1961.89</v>
      </c>
      <c r="G285" s="32">
        <f t="shared" si="9"/>
        <v>1961.89</v>
      </c>
      <c r="H285" s="1">
        <f>ROUND((E285*G285),2)</f>
        <v>17657.009999999998</v>
      </c>
    </row>
    <row r="286" spans="1:8" x14ac:dyDescent="0.25">
      <c r="A286" s="15" t="s">
        <v>603</v>
      </c>
      <c r="B286" s="2" t="s">
        <v>604</v>
      </c>
      <c r="C286" s="11" t="s">
        <v>605</v>
      </c>
      <c r="D286" s="2" t="s">
        <v>16</v>
      </c>
      <c r="E286" s="1">
        <v>4</v>
      </c>
      <c r="F286" s="29">
        <v>2303.3200000000002</v>
      </c>
      <c r="G286" s="32">
        <f t="shared" si="9"/>
        <v>2303.3200000000002</v>
      </c>
      <c r="H286" s="1">
        <f>ROUND((E286*G286),2)</f>
        <v>9213.2800000000007</v>
      </c>
    </row>
    <row r="287" spans="1:8" x14ac:dyDescent="0.25">
      <c r="A287" s="15" t="s">
        <v>606</v>
      </c>
      <c r="C287" s="11" t="s">
        <v>607</v>
      </c>
      <c r="G287" s="32" t="str">
        <f t="shared" si="9"/>
        <v/>
      </c>
    </row>
    <row r="288" spans="1:8" x14ac:dyDescent="0.25">
      <c r="A288" s="15" t="s">
        <v>608</v>
      </c>
      <c r="B288" s="2" t="s">
        <v>609</v>
      </c>
      <c r="C288" s="11" t="s">
        <v>610</v>
      </c>
      <c r="D288" s="2" t="s">
        <v>59</v>
      </c>
      <c r="E288" s="1">
        <v>15</v>
      </c>
      <c r="F288" s="29">
        <v>18.600000000000001</v>
      </c>
      <c r="G288" s="32">
        <f t="shared" si="9"/>
        <v>18.600000000000001</v>
      </c>
      <c r="H288" s="1">
        <f>ROUND((E288*G288),2)</f>
        <v>279</v>
      </c>
    </row>
    <row r="289" spans="1:8" x14ac:dyDescent="0.25">
      <c r="A289" s="15" t="s">
        <v>611</v>
      </c>
      <c r="B289" s="2" t="s">
        <v>612</v>
      </c>
      <c r="C289" s="11" t="s">
        <v>613</v>
      </c>
      <c r="D289" s="2" t="s">
        <v>59</v>
      </c>
      <c r="E289" s="1">
        <v>60</v>
      </c>
      <c r="F289" s="29">
        <v>23.02</v>
      </c>
      <c r="G289" s="32">
        <f t="shared" si="9"/>
        <v>23.02</v>
      </c>
      <c r="H289" s="1">
        <f>ROUND((E289*G289),2)</f>
        <v>1381.2</v>
      </c>
    </row>
    <row r="290" spans="1:8" x14ac:dyDescent="0.25">
      <c r="A290" s="15" t="s">
        <v>614</v>
      </c>
      <c r="B290" s="2" t="s">
        <v>615</v>
      </c>
      <c r="C290" s="11" t="s">
        <v>616</v>
      </c>
      <c r="D290" s="2" t="s">
        <v>16</v>
      </c>
      <c r="E290" s="1">
        <v>3</v>
      </c>
      <c r="F290" s="29">
        <v>87.11</v>
      </c>
      <c r="G290" s="32">
        <f t="shared" si="9"/>
        <v>87.11</v>
      </c>
      <c r="H290" s="1">
        <f>ROUND((E290*G290),2)</f>
        <v>261.33</v>
      </c>
    </row>
    <row r="291" spans="1:8" x14ac:dyDescent="0.25">
      <c r="A291" s="15" t="s">
        <v>617</v>
      </c>
      <c r="B291" s="2" t="s">
        <v>618</v>
      </c>
      <c r="C291" s="11" t="s">
        <v>619</v>
      </c>
      <c r="D291" s="2" t="s">
        <v>59</v>
      </c>
      <c r="E291" s="1">
        <v>15</v>
      </c>
      <c r="F291" s="29">
        <v>72.12</v>
      </c>
      <c r="G291" s="32">
        <f t="shared" si="9"/>
        <v>72.12</v>
      </c>
      <c r="H291" s="1">
        <f>ROUND((E291*G291),2)</f>
        <v>1081.8</v>
      </c>
    </row>
    <row r="292" spans="1:8" ht="30" x14ac:dyDescent="0.25">
      <c r="A292" s="15" t="s">
        <v>620</v>
      </c>
      <c r="B292" s="2" t="s">
        <v>621</v>
      </c>
      <c r="C292" s="11" t="s">
        <v>622</v>
      </c>
      <c r="D292" s="2" t="s">
        <v>16</v>
      </c>
      <c r="E292" s="1">
        <v>3</v>
      </c>
      <c r="F292" s="29">
        <v>98.05</v>
      </c>
      <c r="G292" s="32">
        <f t="shared" si="9"/>
        <v>98.05</v>
      </c>
      <c r="H292" s="1">
        <f>ROUND((E292*G292),2)</f>
        <v>294.14999999999998</v>
      </c>
    </row>
    <row r="293" spans="1:8" x14ac:dyDescent="0.25">
      <c r="G293" s="32" t="str">
        <f t="shared" si="9"/>
        <v/>
      </c>
    </row>
    <row r="294" spans="1:8" x14ac:dyDescent="0.25">
      <c r="C294" s="11" t="s">
        <v>623</v>
      </c>
      <c r="G294" s="32" t="str">
        <f t="shared" si="9"/>
        <v/>
      </c>
      <c r="H294" s="1">
        <f>SUM(H239:H292)</f>
        <v>157686.32999999999</v>
      </c>
    </row>
    <row r="295" spans="1:8" x14ac:dyDescent="0.25">
      <c r="G295" s="32" t="str">
        <f t="shared" si="9"/>
        <v/>
      </c>
    </row>
    <row r="296" spans="1:8" x14ac:dyDescent="0.25">
      <c r="G296" s="32" t="str">
        <f t="shared" si="9"/>
        <v/>
      </c>
    </row>
    <row r="297" spans="1:8" s="3" customFormat="1" x14ac:dyDescent="0.25">
      <c r="A297" s="14"/>
      <c r="B297" s="4"/>
      <c r="C297" s="12" t="s">
        <v>167</v>
      </c>
      <c r="D297" s="4"/>
      <c r="E297" s="8"/>
      <c r="F297" s="30"/>
      <c r="G297" s="32" t="str">
        <f t="shared" si="9"/>
        <v/>
      </c>
      <c r="H297" s="8">
        <f>H191+H203+H220+H236+H294</f>
        <v>207184.72</v>
      </c>
    </row>
    <row r="298" spans="1:8" s="3" customFormat="1" x14ac:dyDescent="0.25">
      <c r="A298" s="14"/>
      <c r="B298" s="4"/>
      <c r="C298" s="12"/>
      <c r="D298" s="4"/>
      <c r="E298" s="8"/>
      <c r="F298" s="30"/>
      <c r="G298" s="32" t="str">
        <f t="shared" si="9"/>
        <v/>
      </c>
      <c r="H298" s="8"/>
    </row>
    <row r="299" spans="1:8" s="3" customFormat="1" x14ac:dyDescent="0.25">
      <c r="A299" s="14" t="s">
        <v>624</v>
      </c>
      <c r="B299" s="4"/>
      <c r="C299" s="12"/>
      <c r="D299" s="4"/>
      <c r="E299" s="8"/>
      <c r="F299" s="30"/>
      <c r="G299" s="32" t="str">
        <f t="shared" si="9"/>
        <v/>
      </c>
      <c r="H299" s="8"/>
    </row>
    <row r="300" spans="1:8" x14ac:dyDescent="0.25">
      <c r="G300" s="32" t="str">
        <f t="shared" si="9"/>
        <v/>
      </c>
    </row>
    <row r="301" spans="1:8" x14ac:dyDescent="0.25">
      <c r="A301" s="15" t="s">
        <v>625</v>
      </c>
      <c r="C301" s="11" t="s">
        <v>626</v>
      </c>
      <c r="G301" s="32" t="str">
        <f t="shared" si="9"/>
        <v/>
      </c>
    </row>
    <row r="302" spans="1:8" x14ac:dyDescent="0.25">
      <c r="A302" s="15" t="s">
        <v>627</v>
      </c>
      <c r="C302" s="11" t="s">
        <v>628</v>
      </c>
      <c r="G302" s="32" t="str">
        <f t="shared" si="9"/>
        <v/>
      </c>
    </row>
    <row r="303" spans="1:8" x14ac:dyDescent="0.25">
      <c r="A303" s="15" t="s">
        <v>629</v>
      </c>
      <c r="B303" s="2" t="s">
        <v>630</v>
      </c>
      <c r="C303" s="11" t="s">
        <v>631</v>
      </c>
      <c r="D303" s="2" t="s">
        <v>28</v>
      </c>
      <c r="E303" s="1">
        <v>260.25</v>
      </c>
      <c r="F303" s="29">
        <v>11.06</v>
      </c>
      <c r="G303" s="32">
        <f t="shared" si="9"/>
        <v>11.06</v>
      </c>
      <c r="H303" s="1">
        <f>ROUND((E303*G303),2)</f>
        <v>2878.37</v>
      </c>
    </row>
    <row r="304" spans="1:8" x14ac:dyDescent="0.25">
      <c r="G304" s="32" t="str">
        <f t="shared" si="9"/>
        <v/>
      </c>
    </row>
    <row r="305" spans="1:8" x14ac:dyDescent="0.25">
      <c r="C305" s="11" t="s">
        <v>632</v>
      </c>
      <c r="G305" s="32" t="str">
        <f t="shared" si="9"/>
        <v/>
      </c>
      <c r="H305" s="1">
        <f>SUM(H302:H303)</f>
        <v>2878.37</v>
      </c>
    </row>
    <row r="306" spans="1:8" x14ac:dyDescent="0.25">
      <c r="G306" s="32" t="str">
        <f t="shared" si="9"/>
        <v/>
      </c>
    </row>
    <row r="307" spans="1:8" x14ac:dyDescent="0.25">
      <c r="A307" s="15" t="s">
        <v>633</v>
      </c>
      <c r="C307" s="11" t="s">
        <v>634</v>
      </c>
      <c r="G307" s="32" t="str">
        <f t="shared" si="9"/>
        <v/>
      </c>
    </row>
    <row r="308" spans="1:8" x14ac:dyDescent="0.25">
      <c r="A308" s="15" t="s">
        <v>635</v>
      </c>
      <c r="C308" s="11" t="s">
        <v>636</v>
      </c>
      <c r="G308" s="32" t="str">
        <f t="shared" si="9"/>
        <v/>
      </c>
    </row>
    <row r="309" spans="1:8" x14ac:dyDescent="0.25">
      <c r="A309" s="15" t="s">
        <v>637</v>
      </c>
      <c r="B309" s="2" t="s">
        <v>638</v>
      </c>
      <c r="C309" s="11" t="s">
        <v>639</v>
      </c>
      <c r="D309" s="2" t="s">
        <v>59</v>
      </c>
      <c r="E309" s="1">
        <v>5.84</v>
      </c>
      <c r="F309" s="29">
        <v>214.37</v>
      </c>
      <c r="G309" s="32">
        <f t="shared" si="9"/>
        <v>214.37</v>
      </c>
      <c r="H309" s="1">
        <f>ROUND((E309*G309),2)</f>
        <v>1251.92</v>
      </c>
    </row>
    <row r="310" spans="1:8" x14ac:dyDescent="0.25">
      <c r="A310" s="15" t="s">
        <v>640</v>
      </c>
      <c r="B310" s="2" t="s">
        <v>641</v>
      </c>
      <c r="C310" s="11" t="s">
        <v>642</v>
      </c>
      <c r="D310" s="2" t="s">
        <v>59</v>
      </c>
      <c r="E310" s="1">
        <v>81.2</v>
      </c>
      <c r="F310" s="29">
        <v>131.93</v>
      </c>
      <c r="G310" s="32">
        <f t="shared" si="9"/>
        <v>131.93</v>
      </c>
      <c r="H310" s="1">
        <f>ROUND((E310*G310),2)</f>
        <v>10712.72</v>
      </c>
    </row>
    <row r="311" spans="1:8" x14ac:dyDescent="0.25">
      <c r="A311" s="15" t="s">
        <v>643</v>
      </c>
      <c r="C311" s="11" t="s">
        <v>644</v>
      </c>
      <c r="G311" s="32" t="str">
        <f t="shared" si="9"/>
        <v/>
      </c>
    </row>
    <row r="312" spans="1:8" ht="30" x14ac:dyDescent="0.25">
      <c r="A312" s="15" t="s">
        <v>645</v>
      </c>
      <c r="B312" s="2" t="s">
        <v>646</v>
      </c>
      <c r="C312" s="11" t="s">
        <v>647</v>
      </c>
      <c r="D312" s="2" t="s">
        <v>59</v>
      </c>
      <c r="E312" s="1">
        <v>29.04</v>
      </c>
      <c r="F312" s="29">
        <v>133.46</v>
      </c>
      <c r="G312" s="32">
        <f t="shared" si="9"/>
        <v>133.46</v>
      </c>
      <c r="H312" s="1">
        <f>ROUND((E312*G312),2)</f>
        <v>3875.68</v>
      </c>
    </row>
    <row r="313" spans="1:8" ht="30" x14ac:dyDescent="0.25">
      <c r="A313" s="15" t="s">
        <v>648</v>
      </c>
      <c r="B313" s="2" t="s">
        <v>649</v>
      </c>
      <c r="C313" s="11" t="s">
        <v>650</v>
      </c>
      <c r="D313" s="2" t="s">
        <v>59</v>
      </c>
      <c r="E313" s="1">
        <v>4.45</v>
      </c>
      <c r="F313" s="29">
        <v>192.92</v>
      </c>
      <c r="G313" s="32">
        <f t="shared" si="9"/>
        <v>192.92</v>
      </c>
      <c r="H313" s="1">
        <f>ROUND((E313*G313),2)</f>
        <v>858.49</v>
      </c>
    </row>
    <row r="314" spans="1:8" ht="30" x14ac:dyDescent="0.25">
      <c r="A314" s="15" t="s">
        <v>651</v>
      </c>
      <c r="B314" s="2" t="s">
        <v>652</v>
      </c>
      <c r="C314" s="11" t="s">
        <v>653</v>
      </c>
      <c r="D314" s="2" t="s">
        <v>59</v>
      </c>
      <c r="E314" s="1">
        <v>9.68</v>
      </c>
      <c r="F314" s="29">
        <v>116.05</v>
      </c>
      <c r="G314" s="32">
        <f t="shared" si="9"/>
        <v>116.05</v>
      </c>
      <c r="H314" s="1">
        <f>ROUND((E314*G314),2)</f>
        <v>1123.3599999999999</v>
      </c>
    </row>
    <row r="315" spans="1:8" ht="30" x14ac:dyDescent="0.25">
      <c r="A315" s="15" t="s">
        <v>654</v>
      </c>
      <c r="B315" s="2" t="s">
        <v>655</v>
      </c>
      <c r="C315" s="11" t="s">
        <v>656</v>
      </c>
      <c r="D315" s="2" t="s">
        <v>59</v>
      </c>
      <c r="E315" s="1">
        <v>18.72</v>
      </c>
      <c r="F315" s="29">
        <v>125.1</v>
      </c>
      <c r="G315" s="32">
        <f t="shared" si="9"/>
        <v>125.1</v>
      </c>
      <c r="H315" s="1">
        <f>ROUND((E315*G315),2)</f>
        <v>2341.87</v>
      </c>
    </row>
    <row r="316" spans="1:8" x14ac:dyDescent="0.25">
      <c r="A316" s="15" t="s">
        <v>657</v>
      </c>
      <c r="B316" s="2" t="s">
        <v>658</v>
      </c>
      <c r="C316" s="11" t="s">
        <v>659</v>
      </c>
      <c r="D316" s="2" t="s">
        <v>660</v>
      </c>
      <c r="E316" s="1">
        <v>40.130000000000003</v>
      </c>
      <c r="F316" s="29">
        <v>10.71</v>
      </c>
      <c r="G316" s="32">
        <f t="shared" si="9"/>
        <v>10.71</v>
      </c>
      <c r="H316" s="1">
        <f>ROUND((E316*G316),2)</f>
        <v>429.79</v>
      </c>
    </row>
    <row r="317" spans="1:8" x14ac:dyDescent="0.25">
      <c r="A317" s="15" t="s">
        <v>661</v>
      </c>
      <c r="C317" s="11" t="s">
        <v>662</v>
      </c>
      <c r="G317" s="32" t="str">
        <f t="shared" si="9"/>
        <v/>
      </c>
    </row>
    <row r="318" spans="1:8" ht="45" x14ac:dyDescent="0.25">
      <c r="A318" s="15" t="s">
        <v>663</v>
      </c>
      <c r="B318" s="2" t="s">
        <v>664</v>
      </c>
      <c r="C318" s="11" t="s">
        <v>665</v>
      </c>
      <c r="D318" s="2" t="s">
        <v>59</v>
      </c>
      <c r="E318" s="1">
        <v>974.15</v>
      </c>
      <c r="F318" s="29">
        <v>45.5</v>
      </c>
      <c r="G318" s="32">
        <f t="shared" si="9"/>
        <v>45.5</v>
      </c>
      <c r="H318" s="1">
        <f>ROUND((E318*G318),2)</f>
        <v>44323.83</v>
      </c>
    </row>
    <row r="319" spans="1:8" x14ac:dyDescent="0.25">
      <c r="A319" s="15" t="s">
        <v>666</v>
      </c>
      <c r="B319" s="2" t="s">
        <v>667</v>
      </c>
      <c r="C319" s="11" t="s">
        <v>668</v>
      </c>
      <c r="D319" s="2" t="s">
        <v>660</v>
      </c>
      <c r="E319" s="1">
        <v>154.21</v>
      </c>
      <c r="F319" s="29">
        <v>11.8</v>
      </c>
      <c r="G319" s="32">
        <f t="shared" si="9"/>
        <v>11.8</v>
      </c>
      <c r="H319" s="1">
        <f>ROUND((E319*G319),2)</f>
        <v>1819.68</v>
      </c>
    </row>
    <row r="320" spans="1:8" x14ac:dyDescent="0.25">
      <c r="A320" s="15" t="s">
        <v>669</v>
      </c>
      <c r="B320" s="2" t="s">
        <v>670</v>
      </c>
      <c r="C320" s="11" t="s">
        <v>671</v>
      </c>
      <c r="D320" s="2" t="s">
        <v>16</v>
      </c>
      <c r="E320" s="1">
        <v>8</v>
      </c>
      <c r="F320" s="29">
        <v>37.06</v>
      </c>
      <c r="G320" s="32">
        <f t="shared" si="9"/>
        <v>37.06</v>
      </c>
      <c r="H320" s="1">
        <f>ROUND((E320*G320),2)</f>
        <v>296.48</v>
      </c>
    </row>
    <row r="321" spans="1:8" x14ac:dyDescent="0.25">
      <c r="A321" s="15" t="s">
        <v>672</v>
      </c>
      <c r="C321" s="11" t="s">
        <v>673</v>
      </c>
      <c r="G321" s="32" t="str">
        <f t="shared" si="9"/>
        <v/>
      </c>
    </row>
    <row r="322" spans="1:8" x14ac:dyDescent="0.25">
      <c r="A322" s="15" t="s">
        <v>674</v>
      </c>
      <c r="B322" s="2" t="s">
        <v>675</v>
      </c>
      <c r="C322" s="11" t="s">
        <v>676</v>
      </c>
      <c r="D322" s="2" t="s">
        <v>28</v>
      </c>
      <c r="E322" s="1">
        <v>816.38</v>
      </c>
      <c r="F322" s="29">
        <v>85.28</v>
      </c>
      <c r="G322" s="32">
        <f t="shared" si="9"/>
        <v>85.28</v>
      </c>
      <c r="H322" s="1">
        <f>ROUND((E322*G322),2)</f>
        <v>69620.89</v>
      </c>
    </row>
    <row r="323" spans="1:8" x14ac:dyDescent="0.25">
      <c r="A323" s="15" t="s">
        <v>677</v>
      </c>
      <c r="B323" s="2" t="s">
        <v>678</v>
      </c>
      <c r="C323" s="11" t="s">
        <v>679</v>
      </c>
      <c r="D323" s="2" t="s">
        <v>660</v>
      </c>
      <c r="E323" s="1">
        <v>352.94</v>
      </c>
      <c r="F323" s="29">
        <v>9.52</v>
      </c>
      <c r="G323" s="32">
        <f t="shared" si="9"/>
        <v>9.52</v>
      </c>
      <c r="H323" s="1">
        <f>ROUND((E323*G323),2)</f>
        <v>3359.99</v>
      </c>
    </row>
    <row r="324" spans="1:8" x14ac:dyDescent="0.25">
      <c r="A324" s="15" t="s">
        <v>680</v>
      </c>
      <c r="C324" s="11" t="s">
        <v>681</v>
      </c>
      <c r="G324" s="32" t="str">
        <f t="shared" si="9"/>
        <v/>
      </c>
    </row>
    <row r="325" spans="1:8" ht="15" customHeight="1" x14ac:dyDescent="0.25">
      <c r="A325" s="15" t="s">
        <v>682</v>
      </c>
      <c r="B325" s="2" t="s">
        <v>683</v>
      </c>
      <c r="C325" s="11" t="s">
        <v>684</v>
      </c>
      <c r="D325" s="2" t="s">
        <v>28</v>
      </c>
      <c r="E325" s="1">
        <v>34.229999999999997</v>
      </c>
      <c r="F325" s="29">
        <v>360.82</v>
      </c>
      <c r="G325" s="32">
        <f t="shared" si="9"/>
        <v>360.82</v>
      </c>
      <c r="H325" s="1">
        <f>ROUND((E325*G325),2)</f>
        <v>12350.87</v>
      </c>
    </row>
    <row r="326" spans="1:8" x14ac:dyDescent="0.25">
      <c r="G326" s="32" t="str">
        <f t="shared" si="9"/>
        <v/>
      </c>
    </row>
    <row r="327" spans="1:8" x14ac:dyDescent="0.25">
      <c r="C327" s="11" t="s">
        <v>685</v>
      </c>
      <c r="G327" s="32" t="str">
        <f t="shared" si="9"/>
        <v/>
      </c>
      <c r="H327" s="1">
        <f>SUM(H308:H325)</f>
        <v>152365.57</v>
      </c>
    </row>
    <row r="328" spans="1:8" x14ac:dyDescent="0.25">
      <c r="G328" s="32" t="str">
        <f t="shared" si="9"/>
        <v/>
      </c>
    </row>
    <row r="329" spans="1:8" x14ac:dyDescent="0.25">
      <c r="A329" s="15" t="s">
        <v>169</v>
      </c>
      <c r="C329" s="11" t="s">
        <v>170</v>
      </c>
      <c r="G329" s="32" t="str">
        <f t="shared" ref="G329:G392" si="11">IF(F329&gt;0,ROUND(F329*(1-$H$2),2),"")</f>
        <v/>
      </c>
    </row>
    <row r="330" spans="1:8" x14ac:dyDescent="0.25">
      <c r="A330" s="15" t="s">
        <v>686</v>
      </c>
      <c r="C330" s="11" t="s">
        <v>687</v>
      </c>
      <c r="G330" s="32" t="str">
        <f t="shared" si="11"/>
        <v/>
      </c>
    </row>
    <row r="331" spans="1:8" ht="15" customHeight="1" x14ac:dyDescent="0.25">
      <c r="A331" s="15" t="s">
        <v>688</v>
      </c>
      <c r="B331" s="2" t="s">
        <v>689</v>
      </c>
      <c r="C331" s="11" t="s">
        <v>690</v>
      </c>
      <c r="D331" s="2" t="s">
        <v>28</v>
      </c>
      <c r="E331" s="1">
        <v>1632.24</v>
      </c>
      <c r="F331" s="29">
        <v>80.83</v>
      </c>
      <c r="G331" s="32">
        <f t="shared" si="11"/>
        <v>80.83</v>
      </c>
      <c r="H331" s="1">
        <f>ROUND((E331*G331),2)</f>
        <v>131933.96</v>
      </c>
    </row>
    <row r="332" spans="1:8" x14ac:dyDescent="0.25">
      <c r="A332" s="15" t="s">
        <v>691</v>
      </c>
      <c r="B332" s="2" t="s">
        <v>692</v>
      </c>
      <c r="C332" s="11" t="s">
        <v>693</v>
      </c>
      <c r="D332" s="2" t="s">
        <v>16</v>
      </c>
      <c r="E332" s="1">
        <v>105</v>
      </c>
      <c r="F332" s="29">
        <v>3.61</v>
      </c>
      <c r="G332" s="32">
        <f t="shared" si="11"/>
        <v>3.61</v>
      </c>
      <c r="H332" s="1">
        <f>ROUND((E332*G332),2)</f>
        <v>379.05</v>
      </c>
    </row>
    <row r="333" spans="1:8" x14ac:dyDescent="0.25">
      <c r="A333" s="15" t="s">
        <v>694</v>
      </c>
      <c r="C333" s="11" t="s">
        <v>695</v>
      </c>
      <c r="G333" s="32" t="str">
        <f t="shared" si="11"/>
        <v/>
      </c>
    </row>
    <row r="334" spans="1:8" ht="30" x14ac:dyDescent="0.25">
      <c r="A334" s="15" t="s">
        <v>696</v>
      </c>
      <c r="B334" s="2" t="s">
        <v>697</v>
      </c>
      <c r="C334" s="11" t="s">
        <v>698</v>
      </c>
      <c r="D334" s="2" t="s">
        <v>59</v>
      </c>
      <c r="E334" s="1">
        <v>176.89</v>
      </c>
      <c r="F334" s="29">
        <v>28.51</v>
      </c>
      <c r="G334" s="32">
        <f t="shared" si="11"/>
        <v>28.51</v>
      </c>
      <c r="H334" s="1">
        <f>ROUND((E334*G334),2)</f>
        <v>5043.13</v>
      </c>
    </row>
    <row r="335" spans="1:8" ht="30" x14ac:dyDescent="0.25">
      <c r="A335" s="15" t="s">
        <v>699</v>
      </c>
      <c r="B335" s="2" t="s">
        <v>700</v>
      </c>
      <c r="C335" s="11" t="s">
        <v>701</v>
      </c>
      <c r="D335" s="2" t="s">
        <v>59</v>
      </c>
      <c r="E335" s="1">
        <v>77.849999999999994</v>
      </c>
      <c r="F335" s="29">
        <v>34.35</v>
      </c>
      <c r="G335" s="32">
        <f t="shared" si="11"/>
        <v>34.35</v>
      </c>
      <c r="H335" s="1">
        <f>ROUND((E335*G335),2)</f>
        <v>2674.15</v>
      </c>
    </row>
    <row r="336" spans="1:8" x14ac:dyDescent="0.25">
      <c r="A336" s="15" t="s">
        <v>702</v>
      </c>
      <c r="C336" s="11" t="s">
        <v>703</v>
      </c>
      <c r="G336" s="32" t="str">
        <f t="shared" si="11"/>
        <v/>
      </c>
    </row>
    <row r="337" spans="1:8" ht="30" x14ac:dyDescent="0.25">
      <c r="A337" s="15" t="s">
        <v>704</v>
      </c>
      <c r="B337" s="2" t="s">
        <v>705</v>
      </c>
      <c r="C337" s="11" t="s">
        <v>706</v>
      </c>
      <c r="D337" s="2" t="s">
        <v>59</v>
      </c>
      <c r="E337" s="1">
        <v>226.64</v>
      </c>
      <c r="F337" s="29">
        <v>14.1</v>
      </c>
      <c r="G337" s="32">
        <f t="shared" si="11"/>
        <v>14.1</v>
      </c>
      <c r="H337" s="1">
        <f>ROUND((E337*G337),2)</f>
        <v>3195.62</v>
      </c>
    </row>
    <row r="338" spans="1:8" x14ac:dyDescent="0.25">
      <c r="G338" s="32" t="str">
        <f t="shared" si="11"/>
        <v/>
      </c>
    </row>
    <row r="339" spans="1:8" x14ac:dyDescent="0.25">
      <c r="C339" s="11" t="s">
        <v>176</v>
      </c>
      <c r="G339" s="32" t="str">
        <f t="shared" si="11"/>
        <v/>
      </c>
      <c r="H339" s="1">
        <f>SUM(H330:H337)</f>
        <v>143225.91</v>
      </c>
    </row>
    <row r="340" spans="1:8" x14ac:dyDescent="0.25">
      <c r="G340" s="32" t="str">
        <f t="shared" si="11"/>
        <v/>
      </c>
    </row>
    <row r="341" spans="1:8" x14ac:dyDescent="0.25">
      <c r="A341" s="15" t="s">
        <v>177</v>
      </c>
      <c r="C341" s="11" t="s">
        <v>707</v>
      </c>
      <c r="G341" s="32" t="str">
        <f t="shared" si="11"/>
        <v/>
      </c>
    </row>
    <row r="342" spans="1:8" x14ac:dyDescent="0.25">
      <c r="A342" s="15" t="s">
        <v>708</v>
      </c>
      <c r="C342" s="11" t="s">
        <v>709</v>
      </c>
      <c r="G342" s="32" t="str">
        <f t="shared" si="11"/>
        <v/>
      </c>
    </row>
    <row r="343" spans="1:8" ht="30" x14ac:dyDescent="0.25">
      <c r="A343" s="15" t="s">
        <v>710</v>
      </c>
      <c r="B343" s="2" t="s">
        <v>711</v>
      </c>
      <c r="C343" s="11" t="s">
        <v>712</v>
      </c>
      <c r="D343" s="2" t="s">
        <v>28</v>
      </c>
      <c r="E343" s="1">
        <v>175.6</v>
      </c>
      <c r="F343" s="29">
        <v>198.92</v>
      </c>
      <c r="G343" s="32">
        <f t="shared" si="11"/>
        <v>198.92</v>
      </c>
      <c r="H343" s="1">
        <f>ROUND((E343*G343),2)</f>
        <v>34930.35</v>
      </c>
    </row>
    <row r="344" spans="1:8" x14ac:dyDescent="0.25">
      <c r="A344" s="15" t="s">
        <v>184</v>
      </c>
      <c r="C344" s="11" t="s">
        <v>713</v>
      </c>
      <c r="G344" s="32" t="str">
        <f t="shared" si="11"/>
        <v/>
      </c>
    </row>
    <row r="345" spans="1:8" ht="16.5" customHeight="1" x14ac:dyDescent="0.25">
      <c r="A345" s="15" t="s">
        <v>714</v>
      </c>
      <c r="B345" s="2" t="s">
        <v>715</v>
      </c>
      <c r="C345" s="11" t="s">
        <v>716</v>
      </c>
      <c r="D345" s="2" t="s">
        <v>28</v>
      </c>
      <c r="E345" s="1">
        <v>175.6</v>
      </c>
      <c r="F345" s="29">
        <v>53.95</v>
      </c>
      <c r="G345" s="32">
        <f t="shared" si="11"/>
        <v>53.95</v>
      </c>
      <c r="H345" s="1">
        <f>ROUND((E345*G345),2)</f>
        <v>9473.6200000000008</v>
      </c>
    </row>
    <row r="346" spans="1:8" x14ac:dyDescent="0.25">
      <c r="A346" s="15" t="s">
        <v>717</v>
      </c>
      <c r="C346" s="11" t="s">
        <v>718</v>
      </c>
      <c r="G346" s="32" t="str">
        <f t="shared" si="11"/>
        <v/>
      </c>
    </row>
    <row r="347" spans="1:8" x14ac:dyDescent="0.25">
      <c r="A347" s="15" t="s">
        <v>719</v>
      </c>
      <c r="B347" s="2" t="s">
        <v>720</v>
      </c>
      <c r="C347" s="11" t="s">
        <v>721</v>
      </c>
      <c r="D347" s="2" t="s">
        <v>28</v>
      </c>
      <c r="E347" s="1">
        <v>156.18</v>
      </c>
      <c r="F347" s="29">
        <v>73.28</v>
      </c>
      <c r="G347" s="32">
        <f t="shared" si="11"/>
        <v>73.28</v>
      </c>
      <c r="H347" s="1">
        <f>ROUND((E347*G347),2)</f>
        <v>11444.87</v>
      </c>
    </row>
    <row r="348" spans="1:8" x14ac:dyDescent="0.25">
      <c r="A348" s="15" t="s">
        <v>722</v>
      </c>
      <c r="C348" s="11" t="s">
        <v>723</v>
      </c>
      <c r="G348" s="32" t="str">
        <f t="shared" si="11"/>
        <v/>
      </c>
    </row>
    <row r="349" spans="1:8" x14ac:dyDescent="0.25">
      <c r="A349" s="15" t="s">
        <v>724</v>
      </c>
      <c r="B349" s="2" t="s">
        <v>725</v>
      </c>
      <c r="C349" s="11" t="s">
        <v>726</v>
      </c>
      <c r="D349" s="2" t="s">
        <v>16</v>
      </c>
      <c r="E349" s="1">
        <v>1</v>
      </c>
      <c r="F349" s="29">
        <v>822.12</v>
      </c>
      <c r="G349" s="32">
        <f t="shared" si="11"/>
        <v>822.12</v>
      </c>
      <c r="H349" s="1">
        <f>ROUND((E349*G349),2)</f>
        <v>822.12</v>
      </c>
    </row>
    <row r="350" spans="1:8" x14ac:dyDescent="0.25">
      <c r="G350" s="32" t="str">
        <f t="shared" si="11"/>
        <v/>
      </c>
    </row>
    <row r="351" spans="1:8" x14ac:dyDescent="0.25">
      <c r="C351" s="11" t="s">
        <v>189</v>
      </c>
      <c r="G351" s="32" t="str">
        <f t="shared" si="11"/>
        <v/>
      </c>
      <c r="H351" s="1">
        <f>SUM(H342:H349)</f>
        <v>56670.96</v>
      </c>
    </row>
    <row r="352" spans="1:8" x14ac:dyDescent="0.25">
      <c r="G352" s="32" t="str">
        <f t="shared" si="11"/>
        <v/>
      </c>
    </row>
    <row r="353" spans="1:8" x14ac:dyDescent="0.25">
      <c r="A353" s="15" t="s">
        <v>727</v>
      </c>
      <c r="C353" s="11" t="s">
        <v>728</v>
      </c>
      <c r="G353" s="32" t="str">
        <f t="shared" si="11"/>
        <v/>
      </c>
    </row>
    <row r="354" spans="1:8" x14ac:dyDescent="0.25">
      <c r="A354" s="15" t="s">
        <v>729</v>
      </c>
      <c r="C354" s="11" t="s">
        <v>730</v>
      </c>
      <c r="G354" s="32" t="str">
        <f t="shared" si="11"/>
        <v/>
      </c>
    </row>
    <row r="355" spans="1:8" x14ac:dyDescent="0.25">
      <c r="A355" s="15" t="s">
        <v>731</v>
      </c>
      <c r="B355" s="2" t="s">
        <v>732</v>
      </c>
      <c r="C355" s="11" t="s">
        <v>733</v>
      </c>
      <c r="D355" s="2" t="s">
        <v>28</v>
      </c>
      <c r="E355" s="1">
        <v>70.8</v>
      </c>
      <c r="F355" s="29">
        <v>14.1</v>
      </c>
      <c r="G355" s="32">
        <f t="shared" si="11"/>
        <v>14.1</v>
      </c>
      <c r="H355" s="1">
        <f>ROUND((E355*G355),2)</f>
        <v>998.28</v>
      </c>
    </row>
    <row r="356" spans="1:8" x14ac:dyDescent="0.25">
      <c r="A356" s="15" t="s">
        <v>734</v>
      </c>
      <c r="C356" s="11" t="s">
        <v>735</v>
      </c>
      <c r="G356" s="32" t="str">
        <f t="shared" si="11"/>
        <v/>
      </c>
    </row>
    <row r="357" spans="1:8" x14ac:dyDescent="0.25">
      <c r="A357" s="15" t="s">
        <v>736</v>
      </c>
      <c r="B357" s="2" t="s">
        <v>737</v>
      </c>
      <c r="C357" s="11" t="s">
        <v>738</v>
      </c>
      <c r="D357" s="2" t="s">
        <v>28</v>
      </c>
      <c r="E357" s="1">
        <v>673.95</v>
      </c>
      <c r="F357" s="29">
        <v>28.99</v>
      </c>
      <c r="G357" s="32">
        <f t="shared" si="11"/>
        <v>28.99</v>
      </c>
      <c r="H357" s="1">
        <f>ROUND((E357*G357),2)</f>
        <v>19537.810000000001</v>
      </c>
    </row>
    <row r="358" spans="1:8" x14ac:dyDescent="0.25">
      <c r="G358" s="32" t="str">
        <f t="shared" si="11"/>
        <v/>
      </c>
    </row>
    <row r="359" spans="1:8" x14ac:dyDescent="0.25">
      <c r="C359" s="11" t="s">
        <v>739</v>
      </c>
      <c r="G359" s="32" t="str">
        <f t="shared" si="11"/>
        <v/>
      </c>
      <c r="H359" s="1">
        <f>SUM(H354:H357)</f>
        <v>20536.09</v>
      </c>
    </row>
    <row r="360" spans="1:8" x14ac:dyDescent="0.25">
      <c r="G360" s="32" t="str">
        <f t="shared" si="11"/>
        <v/>
      </c>
    </row>
    <row r="361" spans="1:8" x14ac:dyDescent="0.25">
      <c r="A361" s="15" t="s">
        <v>190</v>
      </c>
      <c r="C361" s="11" t="s">
        <v>740</v>
      </c>
      <c r="G361" s="32" t="str">
        <f t="shared" si="11"/>
        <v/>
      </c>
    </row>
    <row r="362" spans="1:8" x14ac:dyDescent="0.25">
      <c r="A362" s="15" t="s">
        <v>192</v>
      </c>
      <c r="C362" s="11" t="s">
        <v>193</v>
      </c>
      <c r="G362" s="32" t="str">
        <f t="shared" si="11"/>
        <v/>
      </c>
    </row>
    <row r="363" spans="1:8" x14ac:dyDescent="0.25">
      <c r="A363" s="15" t="s">
        <v>741</v>
      </c>
      <c r="B363" s="2" t="s">
        <v>742</v>
      </c>
      <c r="C363" s="11" t="s">
        <v>743</v>
      </c>
      <c r="D363" s="2" t="s">
        <v>16</v>
      </c>
      <c r="E363" s="1">
        <v>1</v>
      </c>
      <c r="F363" s="29">
        <v>71.09</v>
      </c>
      <c r="G363" s="32">
        <f t="shared" si="11"/>
        <v>71.09</v>
      </c>
      <c r="H363" s="1">
        <f>ROUND((E363*G363),2)</f>
        <v>71.09</v>
      </c>
    </row>
    <row r="364" spans="1:8" x14ac:dyDescent="0.25">
      <c r="A364" s="15" t="s">
        <v>744</v>
      </c>
      <c r="B364" s="2" t="s">
        <v>745</v>
      </c>
      <c r="C364" s="11" t="s">
        <v>746</v>
      </c>
      <c r="D364" s="2" t="s">
        <v>16</v>
      </c>
      <c r="E364" s="1">
        <v>1</v>
      </c>
      <c r="F364" s="29">
        <v>49.03</v>
      </c>
      <c r="G364" s="32">
        <f t="shared" si="11"/>
        <v>49.03</v>
      </c>
      <c r="H364" s="1">
        <f>ROUND((E364*G364),2)</f>
        <v>49.03</v>
      </c>
    </row>
    <row r="365" spans="1:8" ht="30" x14ac:dyDescent="0.25">
      <c r="A365" s="15" t="s">
        <v>747</v>
      </c>
      <c r="B365" s="2" t="s">
        <v>748</v>
      </c>
      <c r="C365" s="11" t="s">
        <v>749</v>
      </c>
      <c r="D365" s="2" t="s">
        <v>16</v>
      </c>
      <c r="E365" s="1">
        <v>1</v>
      </c>
      <c r="F365" s="29">
        <v>10266.459999999999</v>
      </c>
      <c r="G365" s="32">
        <f t="shared" si="11"/>
        <v>10266.459999999999</v>
      </c>
      <c r="H365" s="1">
        <f>ROUND((E365*G365),2)</f>
        <v>10266.459999999999</v>
      </c>
    </row>
    <row r="366" spans="1:8" x14ac:dyDescent="0.25">
      <c r="A366" s="15" t="s">
        <v>200</v>
      </c>
      <c r="C366" s="11" t="s">
        <v>201</v>
      </c>
      <c r="G366" s="32" t="str">
        <f t="shared" si="11"/>
        <v/>
      </c>
    </row>
    <row r="367" spans="1:8" ht="30" x14ac:dyDescent="0.25">
      <c r="A367" s="15" t="s">
        <v>750</v>
      </c>
      <c r="B367" s="2" t="s">
        <v>751</v>
      </c>
      <c r="C367" s="11" t="s">
        <v>752</v>
      </c>
      <c r="D367" s="2" t="s">
        <v>16</v>
      </c>
      <c r="E367" s="1">
        <v>16</v>
      </c>
      <c r="F367" s="29">
        <v>75.5</v>
      </c>
      <c r="G367" s="32">
        <f t="shared" si="11"/>
        <v>75.5</v>
      </c>
      <c r="H367" s="1">
        <f>ROUND((E367*G367),2)</f>
        <v>1208</v>
      </c>
    </row>
    <row r="368" spans="1:8" x14ac:dyDescent="0.25">
      <c r="A368" s="15" t="s">
        <v>753</v>
      </c>
      <c r="B368" s="2" t="s">
        <v>487</v>
      </c>
      <c r="C368" s="11" t="s">
        <v>488</v>
      </c>
      <c r="D368" s="2" t="s">
        <v>16</v>
      </c>
      <c r="E368" s="1">
        <v>2</v>
      </c>
      <c r="F368" s="29">
        <v>329.25</v>
      </c>
      <c r="G368" s="32">
        <f t="shared" si="11"/>
        <v>329.25</v>
      </c>
      <c r="H368" s="1">
        <f>ROUND((E368*G368),2)</f>
        <v>658.5</v>
      </c>
    </row>
    <row r="369" spans="1:8" x14ac:dyDescent="0.25">
      <c r="A369" s="15" t="s">
        <v>205</v>
      </c>
      <c r="C369" s="11" t="s">
        <v>206</v>
      </c>
      <c r="G369" s="32" t="str">
        <f t="shared" si="11"/>
        <v/>
      </c>
    </row>
    <row r="370" spans="1:8" x14ac:dyDescent="0.25">
      <c r="A370" s="15" t="s">
        <v>207</v>
      </c>
      <c r="B370" s="2" t="s">
        <v>208</v>
      </c>
      <c r="C370" s="11" t="s">
        <v>754</v>
      </c>
      <c r="D370" s="2" t="s">
        <v>16</v>
      </c>
      <c r="E370" s="1">
        <v>36</v>
      </c>
      <c r="F370" s="29">
        <v>23.98</v>
      </c>
      <c r="G370" s="32">
        <f t="shared" si="11"/>
        <v>23.98</v>
      </c>
      <c r="H370" s="1">
        <f t="shared" ref="H370:H379" si="12">ROUND((E370*G370),2)</f>
        <v>863.28</v>
      </c>
    </row>
    <row r="371" spans="1:8" x14ac:dyDescent="0.25">
      <c r="A371" s="15" t="s">
        <v>755</v>
      </c>
      <c r="B371" s="2" t="s">
        <v>756</v>
      </c>
      <c r="C371" s="11" t="s">
        <v>757</v>
      </c>
      <c r="D371" s="2" t="s">
        <v>16</v>
      </c>
      <c r="E371" s="1">
        <v>16</v>
      </c>
      <c r="F371" s="29">
        <v>23.98</v>
      </c>
      <c r="G371" s="32">
        <f t="shared" si="11"/>
        <v>23.98</v>
      </c>
      <c r="H371" s="1">
        <f t="shared" si="12"/>
        <v>383.68</v>
      </c>
    </row>
    <row r="372" spans="1:8" x14ac:dyDescent="0.25">
      <c r="A372" s="15" t="s">
        <v>758</v>
      </c>
      <c r="B372" s="2" t="s">
        <v>759</v>
      </c>
      <c r="C372" s="11" t="s">
        <v>760</v>
      </c>
      <c r="D372" s="2" t="s">
        <v>16</v>
      </c>
      <c r="E372" s="1">
        <v>16</v>
      </c>
      <c r="F372" s="29">
        <v>33.380000000000003</v>
      </c>
      <c r="G372" s="32">
        <f t="shared" si="11"/>
        <v>33.380000000000003</v>
      </c>
      <c r="H372" s="1">
        <f t="shared" si="12"/>
        <v>534.08000000000004</v>
      </c>
    </row>
    <row r="373" spans="1:8" x14ac:dyDescent="0.25">
      <c r="A373" s="15" t="s">
        <v>761</v>
      </c>
      <c r="B373" s="2" t="s">
        <v>762</v>
      </c>
      <c r="C373" s="11" t="s">
        <v>763</v>
      </c>
      <c r="D373" s="2" t="s">
        <v>16</v>
      </c>
      <c r="E373" s="1">
        <v>1</v>
      </c>
      <c r="F373" s="29">
        <v>44.92</v>
      </c>
      <c r="G373" s="32">
        <f t="shared" si="11"/>
        <v>44.92</v>
      </c>
      <c r="H373" s="1">
        <f t="shared" si="12"/>
        <v>44.92</v>
      </c>
    </row>
    <row r="374" spans="1:8" x14ac:dyDescent="0.25">
      <c r="A374" s="15" t="s">
        <v>764</v>
      </c>
      <c r="B374" s="2" t="s">
        <v>765</v>
      </c>
      <c r="C374" s="11" t="s">
        <v>766</v>
      </c>
      <c r="D374" s="2" t="s">
        <v>16</v>
      </c>
      <c r="E374" s="1">
        <v>1</v>
      </c>
      <c r="F374" s="29">
        <v>209.87</v>
      </c>
      <c r="G374" s="32">
        <f t="shared" si="11"/>
        <v>209.87</v>
      </c>
      <c r="H374" s="1">
        <f t="shared" si="12"/>
        <v>209.87</v>
      </c>
    </row>
    <row r="375" spans="1:8" ht="15.75" customHeight="1" x14ac:dyDescent="0.25">
      <c r="A375" s="15" t="s">
        <v>767</v>
      </c>
      <c r="B375" s="2" t="s">
        <v>768</v>
      </c>
      <c r="C375" s="11" t="s">
        <v>769</v>
      </c>
      <c r="D375" s="2" t="s">
        <v>16</v>
      </c>
      <c r="E375" s="1">
        <v>16</v>
      </c>
      <c r="F375" s="29">
        <v>203.1</v>
      </c>
      <c r="G375" s="32">
        <f t="shared" si="11"/>
        <v>203.1</v>
      </c>
      <c r="H375" s="1">
        <f t="shared" si="12"/>
        <v>3249.6</v>
      </c>
    </row>
    <row r="376" spans="1:8" ht="15" customHeight="1" x14ac:dyDescent="0.25">
      <c r="A376" s="15" t="s">
        <v>770</v>
      </c>
      <c r="B376" s="2" t="s">
        <v>771</v>
      </c>
      <c r="C376" s="11" t="s">
        <v>772</v>
      </c>
      <c r="D376" s="2" t="s">
        <v>16</v>
      </c>
      <c r="E376" s="1">
        <v>1</v>
      </c>
      <c r="F376" s="29">
        <v>272.64</v>
      </c>
      <c r="G376" s="32">
        <f t="shared" si="11"/>
        <v>272.64</v>
      </c>
      <c r="H376" s="1">
        <f t="shared" si="12"/>
        <v>272.64</v>
      </c>
    </row>
    <row r="377" spans="1:8" x14ac:dyDescent="0.25">
      <c r="A377" s="15" t="s">
        <v>773</v>
      </c>
      <c r="B377" s="2" t="s">
        <v>774</v>
      </c>
      <c r="C377" s="11" t="s">
        <v>775</v>
      </c>
      <c r="D377" s="2" t="s">
        <v>16</v>
      </c>
      <c r="E377" s="1">
        <v>1</v>
      </c>
      <c r="F377" s="29">
        <v>191.31</v>
      </c>
      <c r="G377" s="32">
        <f t="shared" si="11"/>
        <v>191.31</v>
      </c>
      <c r="H377" s="1">
        <f t="shared" si="12"/>
        <v>191.31</v>
      </c>
    </row>
    <row r="378" spans="1:8" x14ac:dyDescent="0.25">
      <c r="A378" s="15" t="s">
        <v>776</v>
      </c>
      <c r="B378" s="2" t="s">
        <v>777</v>
      </c>
      <c r="C378" s="11" t="s">
        <v>778</v>
      </c>
      <c r="D378" s="2" t="s">
        <v>16</v>
      </c>
      <c r="E378" s="1">
        <v>4</v>
      </c>
      <c r="F378" s="29">
        <v>149</v>
      </c>
      <c r="G378" s="32">
        <f t="shared" si="11"/>
        <v>149</v>
      </c>
      <c r="H378" s="1">
        <f t="shared" si="12"/>
        <v>596</v>
      </c>
    </row>
    <row r="379" spans="1:8" x14ac:dyDescent="0.25">
      <c r="A379" s="15" t="s">
        <v>779</v>
      </c>
      <c r="B379" s="2" t="s">
        <v>780</v>
      </c>
      <c r="C379" s="11" t="s">
        <v>781</v>
      </c>
      <c r="D379" s="2" t="s">
        <v>16</v>
      </c>
      <c r="E379" s="1">
        <v>32</v>
      </c>
      <c r="F379" s="29">
        <v>113.52</v>
      </c>
      <c r="G379" s="32">
        <f t="shared" si="11"/>
        <v>113.52</v>
      </c>
      <c r="H379" s="1">
        <f t="shared" si="12"/>
        <v>3632.64</v>
      </c>
    </row>
    <row r="380" spans="1:8" x14ac:dyDescent="0.25">
      <c r="A380" s="15" t="s">
        <v>782</v>
      </c>
      <c r="C380" s="11" t="s">
        <v>509</v>
      </c>
      <c r="G380" s="32" t="str">
        <f t="shared" si="11"/>
        <v/>
      </c>
    </row>
    <row r="381" spans="1:8" x14ac:dyDescent="0.25">
      <c r="A381" s="15" t="s">
        <v>783</v>
      </c>
      <c r="B381" s="2" t="s">
        <v>784</v>
      </c>
      <c r="C381" s="11" t="s">
        <v>785</v>
      </c>
      <c r="D381" s="2" t="s">
        <v>59</v>
      </c>
      <c r="E381" s="1">
        <v>1422</v>
      </c>
      <c r="F381" s="29">
        <v>4.8899999999999997</v>
      </c>
      <c r="G381" s="32">
        <f t="shared" si="11"/>
        <v>4.8899999999999997</v>
      </c>
      <c r="H381" s="1">
        <f t="shared" ref="H381:H389" si="13">ROUND((E381*G381),2)</f>
        <v>6953.58</v>
      </c>
    </row>
    <row r="382" spans="1:8" x14ac:dyDescent="0.25">
      <c r="A382" s="15" t="s">
        <v>786</v>
      </c>
      <c r="B382" s="2" t="s">
        <v>787</v>
      </c>
      <c r="C382" s="11" t="s">
        <v>788</v>
      </c>
      <c r="D382" s="2" t="s">
        <v>59</v>
      </c>
      <c r="E382" s="1">
        <v>221</v>
      </c>
      <c r="F382" s="29">
        <v>5.73</v>
      </c>
      <c r="G382" s="32">
        <f t="shared" si="11"/>
        <v>5.73</v>
      </c>
      <c r="H382" s="1">
        <f t="shared" si="13"/>
        <v>1266.33</v>
      </c>
    </row>
    <row r="383" spans="1:8" x14ac:dyDescent="0.25">
      <c r="A383" s="15" t="s">
        <v>789</v>
      </c>
      <c r="B383" s="2" t="s">
        <v>790</v>
      </c>
      <c r="C383" s="11" t="s">
        <v>791</v>
      </c>
      <c r="D383" s="2" t="s">
        <v>16</v>
      </c>
      <c r="E383" s="1">
        <v>8</v>
      </c>
      <c r="F383" s="29">
        <v>19.57</v>
      </c>
      <c r="G383" s="32">
        <f t="shared" si="11"/>
        <v>19.57</v>
      </c>
      <c r="H383" s="1">
        <f t="shared" si="13"/>
        <v>156.56</v>
      </c>
    </row>
    <row r="384" spans="1:8" x14ac:dyDescent="0.25">
      <c r="A384" s="15" t="s">
        <v>792</v>
      </c>
      <c r="B384" s="2" t="s">
        <v>793</v>
      </c>
      <c r="C384" s="11" t="s">
        <v>794</v>
      </c>
      <c r="D384" s="2" t="s">
        <v>16</v>
      </c>
      <c r="E384" s="1">
        <v>14</v>
      </c>
      <c r="F384" s="29">
        <v>13.1</v>
      </c>
      <c r="G384" s="32">
        <f t="shared" si="11"/>
        <v>13.1</v>
      </c>
      <c r="H384" s="1">
        <f t="shared" si="13"/>
        <v>183.4</v>
      </c>
    </row>
    <row r="385" spans="1:8" x14ac:dyDescent="0.25">
      <c r="A385" s="15" t="s">
        <v>795</v>
      </c>
      <c r="B385" s="2" t="s">
        <v>796</v>
      </c>
      <c r="C385" s="11" t="s">
        <v>797</v>
      </c>
      <c r="D385" s="2" t="s">
        <v>59</v>
      </c>
      <c r="E385" s="1">
        <v>3</v>
      </c>
      <c r="F385" s="29">
        <v>38.78</v>
      </c>
      <c r="G385" s="32">
        <f t="shared" si="11"/>
        <v>38.78</v>
      </c>
      <c r="H385" s="1">
        <f t="shared" si="13"/>
        <v>116.34</v>
      </c>
    </row>
    <row r="386" spans="1:8" x14ac:dyDescent="0.25">
      <c r="A386" s="15" t="s">
        <v>798</v>
      </c>
      <c r="B386" s="2" t="s">
        <v>799</v>
      </c>
      <c r="C386" s="11" t="s">
        <v>800</v>
      </c>
      <c r="D386" s="2" t="s">
        <v>59</v>
      </c>
      <c r="E386" s="1">
        <v>350</v>
      </c>
      <c r="F386" s="29">
        <v>13.46</v>
      </c>
      <c r="G386" s="32">
        <f t="shared" si="11"/>
        <v>13.46</v>
      </c>
      <c r="H386" s="1">
        <f t="shared" si="13"/>
        <v>4711</v>
      </c>
    </row>
    <row r="387" spans="1:8" x14ac:dyDescent="0.25">
      <c r="A387" s="15" t="s">
        <v>801</v>
      </c>
      <c r="B387" s="2" t="s">
        <v>802</v>
      </c>
      <c r="C387" s="11" t="s">
        <v>803</v>
      </c>
      <c r="D387" s="2" t="s">
        <v>59</v>
      </c>
      <c r="E387" s="1">
        <v>70</v>
      </c>
      <c r="F387" s="29">
        <v>23.58</v>
      </c>
      <c r="G387" s="32">
        <f t="shared" si="11"/>
        <v>23.58</v>
      </c>
      <c r="H387" s="1">
        <f t="shared" si="13"/>
        <v>1650.6</v>
      </c>
    </row>
    <row r="388" spans="1:8" x14ac:dyDescent="0.25">
      <c r="A388" s="15" t="s">
        <v>804</v>
      </c>
      <c r="B388" s="2" t="s">
        <v>805</v>
      </c>
      <c r="C388" s="11" t="s">
        <v>806</v>
      </c>
      <c r="D388" s="2" t="s">
        <v>16</v>
      </c>
      <c r="E388" s="1">
        <v>2</v>
      </c>
      <c r="F388" s="29">
        <v>12.19</v>
      </c>
      <c r="G388" s="32">
        <f t="shared" si="11"/>
        <v>12.19</v>
      </c>
      <c r="H388" s="1">
        <f t="shared" si="13"/>
        <v>24.38</v>
      </c>
    </row>
    <row r="389" spans="1:8" x14ac:dyDescent="0.25">
      <c r="A389" s="15" t="s">
        <v>807</v>
      </c>
      <c r="B389" s="2" t="s">
        <v>808</v>
      </c>
      <c r="C389" s="11" t="s">
        <v>809</v>
      </c>
      <c r="D389" s="2" t="s">
        <v>16</v>
      </c>
      <c r="E389" s="1">
        <v>4</v>
      </c>
      <c r="F389" s="29">
        <v>10.32</v>
      </c>
      <c r="G389" s="32">
        <f t="shared" si="11"/>
        <v>10.32</v>
      </c>
      <c r="H389" s="1">
        <f t="shared" si="13"/>
        <v>41.28</v>
      </c>
    </row>
    <row r="390" spans="1:8" x14ac:dyDescent="0.25">
      <c r="A390" s="15" t="s">
        <v>810</v>
      </c>
      <c r="C390" s="11" t="s">
        <v>538</v>
      </c>
      <c r="G390" s="32" t="str">
        <f t="shared" si="11"/>
        <v/>
      </c>
    </row>
    <row r="391" spans="1:8" x14ac:dyDescent="0.25">
      <c r="A391" s="15" t="s">
        <v>811</v>
      </c>
      <c r="B391" s="2" t="s">
        <v>812</v>
      </c>
      <c r="C391" s="11" t="s">
        <v>813</v>
      </c>
      <c r="D391" s="2" t="s">
        <v>16</v>
      </c>
      <c r="E391" s="1">
        <v>402</v>
      </c>
      <c r="F391" s="29">
        <v>4.83</v>
      </c>
      <c r="G391" s="32">
        <f t="shared" si="11"/>
        <v>4.83</v>
      </c>
      <c r="H391" s="1">
        <f>ROUND((E391*G391),2)</f>
        <v>1941.66</v>
      </c>
    </row>
    <row r="392" spans="1:8" x14ac:dyDescent="0.25">
      <c r="A392" s="15" t="s">
        <v>814</v>
      </c>
      <c r="B392" s="2" t="s">
        <v>815</v>
      </c>
      <c r="C392" s="11" t="s">
        <v>816</v>
      </c>
      <c r="D392" s="2" t="s">
        <v>16</v>
      </c>
      <c r="E392" s="1">
        <v>100</v>
      </c>
      <c r="F392" s="29">
        <v>6.25</v>
      </c>
      <c r="G392" s="32">
        <f t="shared" si="11"/>
        <v>6.25</v>
      </c>
      <c r="H392" s="1">
        <f>ROUND((E392*G392),2)</f>
        <v>625</v>
      </c>
    </row>
    <row r="393" spans="1:8" x14ac:dyDescent="0.25">
      <c r="A393" s="15" t="s">
        <v>817</v>
      </c>
      <c r="B393" s="2" t="s">
        <v>818</v>
      </c>
      <c r="C393" s="11" t="s">
        <v>819</v>
      </c>
      <c r="D393" s="2" t="s">
        <v>16</v>
      </c>
      <c r="E393" s="1">
        <v>21</v>
      </c>
      <c r="F393" s="29">
        <v>8.35</v>
      </c>
      <c r="G393" s="32">
        <f t="shared" ref="G393:G456" si="14">IF(F393&gt;0,ROUND(F393*(1-$H$2),2),"")</f>
        <v>8.35</v>
      </c>
      <c r="H393" s="1">
        <f>ROUND((E393*G393),2)</f>
        <v>175.35</v>
      </c>
    </row>
    <row r="394" spans="1:8" ht="30" x14ac:dyDescent="0.25">
      <c r="A394" s="15" t="s">
        <v>820</v>
      </c>
      <c r="B394" s="2" t="s">
        <v>821</v>
      </c>
      <c r="C394" s="11" t="s">
        <v>822</v>
      </c>
      <c r="D394" s="2" t="s">
        <v>16</v>
      </c>
      <c r="E394" s="1">
        <v>3</v>
      </c>
      <c r="F394" s="29">
        <v>275.74</v>
      </c>
      <c r="G394" s="32">
        <f t="shared" si="14"/>
        <v>275.74</v>
      </c>
      <c r="H394" s="1">
        <f>ROUND((E394*G394),2)</f>
        <v>827.22</v>
      </c>
    </row>
    <row r="395" spans="1:8" ht="30" x14ac:dyDescent="0.25">
      <c r="A395" s="15" t="s">
        <v>823</v>
      </c>
      <c r="B395" s="2" t="s">
        <v>824</v>
      </c>
      <c r="C395" s="11" t="s">
        <v>825</v>
      </c>
      <c r="D395" s="2" t="s">
        <v>16</v>
      </c>
      <c r="E395" s="1">
        <v>1</v>
      </c>
      <c r="F395" s="29">
        <v>426.37</v>
      </c>
      <c r="G395" s="32">
        <f t="shared" si="14"/>
        <v>426.37</v>
      </c>
      <c r="H395" s="1">
        <f>ROUND((E395*G395),2)</f>
        <v>426.37</v>
      </c>
    </row>
    <row r="396" spans="1:8" x14ac:dyDescent="0.25">
      <c r="A396" s="15" t="s">
        <v>216</v>
      </c>
      <c r="C396" s="11" t="s">
        <v>558</v>
      </c>
      <c r="G396" s="32" t="str">
        <f t="shared" si="14"/>
        <v/>
      </c>
    </row>
    <row r="397" spans="1:8" x14ac:dyDescent="0.25">
      <c r="A397" s="15" t="s">
        <v>221</v>
      </c>
      <c r="B397" s="2" t="s">
        <v>222</v>
      </c>
      <c r="C397" s="11" t="s">
        <v>826</v>
      </c>
      <c r="D397" s="2" t="s">
        <v>59</v>
      </c>
      <c r="E397" s="1">
        <v>4800</v>
      </c>
      <c r="F397" s="29">
        <v>3.24</v>
      </c>
      <c r="G397" s="32">
        <f t="shared" si="14"/>
        <v>3.24</v>
      </c>
      <c r="H397" s="1">
        <f t="shared" ref="H397:H402" si="15">ROUND((E397*G397),2)</f>
        <v>15552</v>
      </c>
    </row>
    <row r="398" spans="1:8" x14ac:dyDescent="0.25">
      <c r="A398" s="15" t="s">
        <v>827</v>
      </c>
      <c r="B398" s="2" t="s">
        <v>828</v>
      </c>
      <c r="C398" s="11" t="s">
        <v>829</v>
      </c>
      <c r="D398" s="2" t="s">
        <v>59</v>
      </c>
      <c r="E398" s="1">
        <v>190</v>
      </c>
      <c r="F398" s="29">
        <v>9.7799999999999994</v>
      </c>
      <c r="G398" s="32">
        <f t="shared" si="14"/>
        <v>9.7799999999999994</v>
      </c>
      <c r="H398" s="1">
        <f t="shared" si="15"/>
        <v>1858.2</v>
      </c>
    </row>
    <row r="399" spans="1:8" x14ac:dyDescent="0.25">
      <c r="A399" s="15" t="s">
        <v>830</v>
      </c>
      <c r="B399" s="2" t="s">
        <v>228</v>
      </c>
      <c r="C399" s="11" t="s">
        <v>831</v>
      </c>
      <c r="D399" s="2" t="s">
        <v>59</v>
      </c>
      <c r="E399" s="1">
        <v>1128</v>
      </c>
      <c r="F399" s="29">
        <v>14.4</v>
      </c>
      <c r="G399" s="32">
        <f t="shared" si="14"/>
        <v>14.4</v>
      </c>
      <c r="H399" s="1">
        <f t="shared" si="15"/>
        <v>16243.2</v>
      </c>
    </row>
    <row r="400" spans="1:8" x14ac:dyDescent="0.25">
      <c r="A400" s="15" t="s">
        <v>1327</v>
      </c>
      <c r="B400" s="2" t="s">
        <v>832</v>
      </c>
      <c r="C400" s="11" t="s">
        <v>833</v>
      </c>
      <c r="D400" s="2" t="s">
        <v>59</v>
      </c>
      <c r="E400" s="1">
        <v>20</v>
      </c>
      <c r="F400" s="29">
        <v>27.7</v>
      </c>
      <c r="G400" s="32">
        <f t="shared" si="14"/>
        <v>27.7</v>
      </c>
      <c r="H400" s="1">
        <f t="shared" si="15"/>
        <v>554</v>
      </c>
    </row>
    <row r="401" spans="1:8" x14ac:dyDescent="0.25">
      <c r="A401" s="15" t="s">
        <v>834</v>
      </c>
      <c r="B401" s="2" t="s">
        <v>560</v>
      </c>
      <c r="C401" s="11" t="s">
        <v>561</v>
      </c>
      <c r="D401" s="2" t="s">
        <v>16</v>
      </c>
      <c r="E401" s="1">
        <v>1</v>
      </c>
      <c r="F401" s="29">
        <v>2.33</v>
      </c>
      <c r="G401" s="32">
        <f t="shared" si="14"/>
        <v>2.33</v>
      </c>
      <c r="H401" s="1">
        <f t="shared" si="15"/>
        <v>2.33</v>
      </c>
    </row>
    <row r="402" spans="1:8" x14ac:dyDescent="0.25">
      <c r="A402" s="15" t="s">
        <v>835</v>
      </c>
      <c r="B402" s="2" t="s">
        <v>836</v>
      </c>
      <c r="C402" s="11" t="s">
        <v>837</v>
      </c>
      <c r="D402" s="2" t="s">
        <v>59</v>
      </c>
      <c r="E402" s="1">
        <v>320</v>
      </c>
      <c r="F402" s="29">
        <v>2.12</v>
      </c>
      <c r="G402" s="32">
        <f t="shared" si="14"/>
        <v>2.12</v>
      </c>
      <c r="H402" s="1">
        <f t="shared" si="15"/>
        <v>678.4</v>
      </c>
    </row>
    <row r="403" spans="1:8" x14ac:dyDescent="0.25">
      <c r="A403" s="15" t="s">
        <v>233</v>
      </c>
      <c r="C403" s="11" t="s">
        <v>234</v>
      </c>
      <c r="G403" s="32" t="str">
        <f t="shared" si="14"/>
        <v/>
      </c>
    </row>
    <row r="404" spans="1:8" x14ac:dyDescent="0.25">
      <c r="A404" s="15" t="s">
        <v>235</v>
      </c>
      <c r="B404" s="2" t="s">
        <v>838</v>
      </c>
      <c r="C404" s="11" t="s">
        <v>839</v>
      </c>
      <c r="D404" s="2" t="s">
        <v>16</v>
      </c>
      <c r="E404" s="1">
        <v>192</v>
      </c>
      <c r="F404" s="29">
        <v>30.02</v>
      </c>
      <c r="G404" s="32">
        <f t="shared" si="14"/>
        <v>30.02</v>
      </c>
      <c r="H404" s="1">
        <f t="shared" ref="H404:H413" si="16">ROUND((E404*G404),2)</f>
        <v>5763.84</v>
      </c>
    </row>
    <row r="405" spans="1:8" x14ac:dyDescent="0.25">
      <c r="A405" s="15" t="s">
        <v>840</v>
      </c>
      <c r="B405" s="2" t="s">
        <v>841</v>
      </c>
      <c r="C405" s="11" t="s">
        <v>842</v>
      </c>
      <c r="D405" s="2" t="s">
        <v>16</v>
      </c>
      <c r="E405" s="1">
        <v>32</v>
      </c>
      <c r="F405" s="29">
        <v>42.96</v>
      </c>
      <c r="G405" s="32">
        <f t="shared" si="14"/>
        <v>42.96</v>
      </c>
      <c r="H405" s="1">
        <f t="shared" si="16"/>
        <v>1374.72</v>
      </c>
    </row>
    <row r="406" spans="1:8" x14ac:dyDescent="0.25">
      <c r="A406" s="15" t="s">
        <v>843</v>
      </c>
      <c r="B406" s="2" t="s">
        <v>236</v>
      </c>
      <c r="C406" s="11" t="s">
        <v>844</v>
      </c>
      <c r="D406" s="2" t="s">
        <v>16</v>
      </c>
      <c r="E406" s="1">
        <v>50</v>
      </c>
      <c r="F406" s="29">
        <v>20.92</v>
      </c>
      <c r="G406" s="32">
        <f t="shared" si="14"/>
        <v>20.92</v>
      </c>
      <c r="H406" s="1">
        <f t="shared" si="16"/>
        <v>1046</v>
      </c>
    </row>
    <row r="407" spans="1:8" x14ac:dyDescent="0.25">
      <c r="A407" s="15" t="s">
        <v>845</v>
      </c>
      <c r="B407" s="2" t="s">
        <v>846</v>
      </c>
      <c r="C407" s="11" t="s">
        <v>847</v>
      </c>
      <c r="D407" s="2" t="s">
        <v>16</v>
      </c>
      <c r="E407" s="1">
        <v>1</v>
      </c>
      <c r="F407" s="29">
        <v>33.64</v>
      </c>
      <c r="G407" s="32">
        <f t="shared" si="14"/>
        <v>33.64</v>
      </c>
      <c r="H407" s="1">
        <f t="shared" si="16"/>
        <v>33.64</v>
      </c>
    </row>
    <row r="408" spans="1:8" x14ac:dyDescent="0.25">
      <c r="A408" s="15" t="s">
        <v>848</v>
      </c>
      <c r="B408" s="2" t="s">
        <v>849</v>
      </c>
      <c r="C408" s="11" t="s">
        <v>850</v>
      </c>
      <c r="D408" s="2" t="s">
        <v>16</v>
      </c>
      <c r="E408" s="1">
        <v>1</v>
      </c>
      <c r="F408" s="29">
        <v>59.67</v>
      </c>
      <c r="G408" s="32">
        <f t="shared" si="14"/>
        <v>59.67</v>
      </c>
      <c r="H408" s="1">
        <f t="shared" si="16"/>
        <v>59.67</v>
      </c>
    </row>
    <row r="409" spans="1:8" ht="30" x14ac:dyDescent="0.25">
      <c r="A409" s="15" t="s">
        <v>851</v>
      </c>
      <c r="B409" s="2" t="s">
        <v>852</v>
      </c>
      <c r="C409" s="11" t="s">
        <v>853</v>
      </c>
      <c r="D409" s="2" t="s">
        <v>16</v>
      </c>
      <c r="E409" s="1">
        <v>48</v>
      </c>
      <c r="F409" s="29">
        <v>39.299999999999997</v>
      </c>
      <c r="G409" s="32">
        <f t="shared" si="14"/>
        <v>39.299999999999997</v>
      </c>
      <c r="H409" s="1">
        <f t="shared" si="16"/>
        <v>1886.4</v>
      </c>
    </row>
    <row r="410" spans="1:8" x14ac:dyDescent="0.25">
      <c r="A410" s="15" t="s">
        <v>854</v>
      </c>
      <c r="B410" s="2" t="s">
        <v>855</v>
      </c>
      <c r="C410" s="11" t="s">
        <v>856</v>
      </c>
      <c r="D410" s="2" t="s">
        <v>16</v>
      </c>
      <c r="E410" s="1">
        <v>16</v>
      </c>
      <c r="F410" s="29">
        <v>31.35</v>
      </c>
      <c r="G410" s="32">
        <f t="shared" si="14"/>
        <v>31.35</v>
      </c>
      <c r="H410" s="1">
        <f t="shared" si="16"/>
        <v>501.6</v>
      </c>
    </row>
    <row r="411" spans="1:8" x14ac:dyDescent="0.25">
      <c r="A411" s="15" t="s">
        <v>857</v>
      </c>
      <c r="B411" s="2" t="s">
        <v>858</v>
      </c>
      <c r="C411" s="11" t="s">
        <v>859</v>
      </c>
      <c r="D411" s="2" t="s">
        <v>16</v>
      </c>
      <c r="E411" s="1">
        <v>48</v>
      </c>
      <c r="F411" s="29">
        <v>7.44</v>
      </c>
      <c r="G411" s="32">
        <f t="shared" si="14"/>
        <v>7.44</v>
      </c>
      <c r="H411" s="1">
        <f t="shared" si="16"/>
        <v>357.12</v>
      </c>
    </row>
    <row r="412" spans="1:8" x14ac:dyDescent="0.25">
      <c r="A412" s="15" t="s">
        <v>860</v>
      </c>
      <c r="B412" s="2" t="s">
        <v>861</v>
      </c>
      <c r="C412" s="11" t="s">
        <v>862</v>
      </c>
      <c r="D412" s="2" t="s">
        <v>16</v>
      </c>
      <c r="E412" s="1">
        <v>16</v>
      </c>
      <c r="F412" s="29">
        <v>7.44</v>
      </c>
      <c r="G412" s="32">
        <f t="shared" si="14"/>
        <v>7.44</v>
      </c>
      <c r="H412" s="1">
        <f t="shared" si="16"/>
        <v>119.04</v>
      </c>
    </row>
    <row r="413" spans="1:8" x14ac:dyDescent="0.25">
      <c r="A413" s="15" t="s">
        <v>863</v>
      </c>
      <c r="B413" s="2" t="s">
        <v>864</v>
      </c>
      <c r="C413" s="11" t="s">
        <v>865</v>
      </c>
      <c r="D413" s="2" t="s">
        <v>16</v>
      </c>
      <c r="E413" s="1">
        <v>8</v>
      </c>
      <c r="F413" s="29">
        <v>73.5</v>
      </c>
      <c r="G413" s="32">
        <f t="shared" si="14"/>
        <v>73.5</v>
      </c>
      <c r="H413" s="1">
        <f t="shared" si="16"/>
        <v>588</v>
      </c>
    </row>
    <row r="414" spans="1:8" x14ac:dyDescent="0.25">
      <c r="A414" s="15" t="s">
        <v>241</v>
      </c>
      <c r="C414" s="11" t="s">
        <v>242</v>
      </c>
      <c r="G414" s="32" t="str">
        <f t="shared" si="14"/>
        <v/>
      </c>
    </row>
    <row r="415" spans="1:8" x14ac:dyDescent="0.25">
      <c r="A415" s="15" t="s">
        <v>866</v>
      </c>
      <c r="B415" s="2" t="s">
        <v>867</v>
      </c>
      <c r="C415" s="11" t="s">
        <v>868</v>
      </c>
      <c r="D415" s="2" t="s">
        <v>16</v>
      </c>
      <c r="E415" s="1">
        <v>111</v>
      </c>
      <c r="F415" s="29">
        <v>27.73</v>
      </c>
      <c r="G415" s="32">
        <f t="shared" si="14"/>
        <v>27.73</v>
      </c>
      <c r="H415" s="1">
        <f>ROUND((E415*G415),2)</f>
        <v>3078.03</v>
      </c>
    </row>
    <row r="416" spans="1:8" x14ac:dyDescent="0.25">
      <c r="A416" s="15" t="s">
        <v>1328</v>
      </c>
      <c r="B416" s="2" t="s">
        <v>870</v>
      </c>
      <c r="C416" s="11" t="s">
        <v>871</v>
      </c>
      <c r="D416" s="2" t="s">
        <v>16</v>
      </c>
      <c r="E416" s="1">
        <v>10</v>
      </c>
      <c r="F416" s="29">
        <v>41.71</v>
      </c>
      <c r="G416" s="32">
        <f t="shared" si="14"/>
        <v>41.71</v>
      </c>
      <c r="H416" s="1">
        <f>ROUND((E416*G416),2)</f>
        <v>417.1</v>
      </c>
    </row>
    <row r="417" spans="1:8" ht="30" x14ac:dyDescent="0.25">
      <c r="A417" s="15" t="s">
        <v>246</v>
      </c>
      <c r="B417" s="2" t="s">
        <v>247</v>
      </c>
      <c r="C417" s="11" t="s">
        <v>248</v>
      </c>
      <c r="D417" s="2" t="s">
        <v>16</v>
      </c>
      <c r="E417" s="1">
        <v>121</v>
      </c>
      <c r="F417" s="29">
        <v>17.93</v>
      </c>
      <c r="G417" s="32">
        <f t="shared" si="14"/>
        <v>17.93</v>
      </c>
      <c r="H417" s="1">
        <f>ROUND((E417*G417),2)</f>
        <v>2169.5300000000002</v>
      </c>
    </row>
    <row r="418" spans="1:8" x14ac:dyDescent="0.25">
      <c r="A418" s="15" t="s">
        <v>872</v>
      </c>
      <c r="C418" s="11" t="s">
        <v>607</v>
      </c>
      <c r="G418" s="32" t="str">
        <f t="shared" si="14"/>
        <v/>
      </c>
    </row>
    <row r="419" spans="1:8" x14ac:dyDescent="0.25">
      <c r="A419" s="15" t="s">
        <v>873</v>
      </c>
      <c r="B419" s="2" t="s">
        <v>609</v>
      </c>
      <c r="C419" s="11" t="s">
        <v>610</v>
      </c>
      <c r="D419" s="2" t="s">
        <v>59</v>
      </c>
      <c r="E419" s="1">
        <v>20</v>
      </c>
      <c r="F419" s="29">
        <v>18.600000000000001</v>
      </c>
      <c r="G419" s="32">
        <f t="shared" si="14"/>
        <v>18.600000000000001</v>
      </c>
      <c r="H419" s="1">
        <f t="shared" ref="H419:H425" si="17">ROUND((E419*G419),2)</f>
        <v>372</v>
      </c>
    </row>
    <row r="420" spans="1:8" x14ac:dyDescent="0.25">
      <c r="A420" s="15" t="s">
        <v>874</v>
      </c>
      <c r="B420" s="2" t="s">
        <v>875</v>
      </c>
      <c r="C420" s="11" t="s">
        <v>876</v>
      </c>
      <c r="D420" s="2" t="s">
        <v>59</v>
      </c>
      <c r="E420" s="1">
        <v>170</v>
      </c>
      <c r="F420" s="29">
        <v>32.04</v>
      </c>
      <c r="G420" s="32">
        <f t="shared" si="14"/>
        <v>32.04</v>
      </c>
      <c r="H420" s="1">
        <f t="shared" si="17"/>
        <v>5446.8</v>
      </c>
    </row>
    <row r="421" spans="1:8" x14ac:dyDescent="0.25">
      <c r="A421" s="15" t="s">
        <v>877</v>
      </c>
      <c r="B421" s="2" t="s">
        <v>878</v>
      </c>
      <c r="C421" s="11" t="s">
        <v>879</v>
      </c>
      <c r="D421" s="2" t="s">
        <v>59</v>
      </c>
      <c r="E421" s="1">
        <v>80</v>
      </c>
      <c r="F421" s="29">
        <v>39.11</v>
      </c>
      <c r="G421" s="32">
        <f t="shared" si="14"/>
        <v>39.11</v>
      </c>
      <c r="H421" s="1">
        <f t="shared" si="17"/>
        <v>3128.8</v>
      </c>
    </row>
    <row r="422" spans="1:8" x14ac:dyDescent="0.25">
      <c r="A422" s="15" t="s">
        <v>880</v>
      </c>
      <c r="B422" s="2" t="s">
        <v>881</v>
      </c>
      <c r="C422" s="11" t="s">
        <v>882</v>
      </c>
      <c r="D422" s="2" t="s">
        <v>16</v>
      </c>
      <c r="E422" s="1">
        <v>7</v>
      </c>
      <c r="F422" s="29">
        <v>59.51</v>
      </c>
      <c r="G422" s="32">
        <f t="shared" si="14"/>
        <v>59.51</v>
      </c>
      <c r="H422" s="1">
        <f t="shared" si="17"/>
        <v>416.57</v>
      </c>
    </row>
    <row r="423" spans="1:8" x14ac:dyDescent="0.25">
      <c r="A423" s="15" t="s">
        <v>883</v>
      </c>
      <c r="B423" s="2" t="s">
        <v>615</v>
      </c>
      <c r="C423" s="11" t="s">
        <v>616</v>
      </c>
      <c r="D423" s="2" t="s">
        <v>16</v>
      </c>
      <c r="E423" s="1">
        <v>3</v>
      </c>
      <c r="F423" s="29">
        <v>87.11</v>
      </c>
      <c r="G423" s="32">
        <f t="shared" si="14"/>
        <v>87.11</v>
      </c>
      <c r="H423" s="1">
        <f t="shared" si="17"/>
        <v>261.33</v>
      </c>
    </row>
    <row r="424" spans="1:8" x14ac:dyDescent="0.25">
      <c r="A424" s="15" t="s">
        <v>884</v>
      </c>
      <c r="B424" s="2" t="s">
        <v>885</v>
      </c>
      <c r="C424" s="11" t="s">
        <v>886</v>
      </c>
      <c r="D424" s="2" t="s">
        <v>16</v>
      </c>
      <c r="E424" s="1">
        <v>10</v>
      </c>
      <c r="F424" s="29">
        <v>74.58</v>
      </c>
      <c r="G424" s="32">
        <f t="shared" si="14"/>
        <v>74.58</v>
      </c>
      <c r="H424" s="1">
        <f t="shared" si="17"/>
        <v>745.8</v>
      </c>
    </row>
    <row r="425" spans="1:8" x14ac:dyDescent="0.25">
      <c r="A425" s="15" t="s">
        <v>887</v>
      </c>
      <c r="B425" s="2" t="s">
        <v>888</v>
      </c>
      <c r="C425" s="11" t="s">
        <v>889</v>
      </c>
      <c r="D425" s="2" t="s">
        <v>257</v>
      </c>
      <c r="E425" s="1">
        <v>1</v>
      </c>
      <c r="F425" s="29">
        <v>1030.53</v>
      </c>
      <c r="G425" s="32">
        <f t="shared" si="14"/>
        <v>1030.53</v>
      </c>
      <c r="H425" s="1">
        <f t="shared" si="17"/>
        <v>1030.53</v>
      </c>
    </row>
    <row r="426" spans="1:8" x14ac:dyDescent="0.25">
      <c r="A426" s="15" t="s">
        <v>890</v>
      </c>
      <c r="C426" s="11" t="s">
        <v>891</v>
      </c>
      <c r="G426" s="32" t="str">
        <f t="shared" si="14"/>
        <v/>
      </c>
    </row>
    <row r="427" spans="1:8" x14ac:dyDescent="0.25">
      <c r="A427" s="15" t="s">
        <v>892</v>
      </c>
      <c r="B427" s="2" t="s">
        <v>893</v>
      </c>
      <c r="C427" s="11" t="s">
        <v>894</v>
      </c>
      <c r="D427" s="2" t="s">
        <v>257</v>
      </c>
      <c r="E427" s="1">
        <v>1</v>
      </c>
      <c r="F427" s="29">
        <v>189.95</v>
      </c>
      <c r="G427" s="32">
        <f t="shared" si="14"/>
        <v>189.95</v>
      </c>
      <c r="H427" s="1">
        <f>ROUND((E427*G427),2)</f>
        <v>189.95</v>
      </c>
    </row>
    <row r="428" spans="1:8" ht="30" x14ac:dyDescent="0.25">
      <c r="A428" s="15" t="s">
        <v>895</v>
      </c>
      <c r="B428" s="2" t="s">
        <v>896</v>
      </c>
      <c r="C428" s="11" t="s">
        <v>897</v>
      </c>
      <c r="D428" s="2" t="s">
        <v>257</v>
      </c>
      <c r="E428" s="1">
        <v>1</v>
      </c>
      <c r="F428" s="29">
        <v>6011.2</v>
      </c>
      <c r="G428" s="32">
        <f t="shared" si="14"/>
        <v>6011.2</v>
      </c>
      <c r="H428" s="1">
        <f>ROUND((E428*G428),2)</f>
        <v>6011.2</v>
      </c>
    </row>
    <row r="429" spans="1:8" x14ac:dyDescent="0.25">
      <c r="G429" s="32" t="str">
        <f t="shared" si="14"/>
        <v/>
      </c>
    </row>
    <row r="430" spans="1:8" x14ac:dyDescent="0.25">
      <c r="C430" s="11" t="s">
        <v>249</v>
      </c>
      <c r="G430" s="32" t="str">
        <f t="shared" si="14"/>
        <v/>
      </c>
      <c r="H430" s="1">
        <f>SUM(H362:H428)</f>
        <v>111215.97</v>
      </c>
    </row>
    <row r="431" spans="1:8" x14ac:dyDescent="0.25">
      <c r="G431" s="32" t="str">
        <f t="shared" si="14"/>
        <v/>
      </c>
    </row>
    <row r="432" spans="1:8" x14ac:dyDescent="0.25">
      <c r="A432" s="15" t="s">
        <v>250</v>
      </c>
      <c r="C432" s="11" t="s">
        <v>251</v>
      </c>
      <c r="G432" s="32" t="str">
        <f t="shared" si="14"/>
        <v/>
      </c>
    </row>
    <row r="433" spans="1:8" x14ac:dyDescent="0.25">
      <c r="A433" s="15" t="s">
        <v>252</v>
      </c>
      <c r="C433" s="11" t="s">
        <v>253</v>
      </c>
      <c r="G433" s="32" t="str">
        <f t="shared" si="14"/>
        <v/>
      </c>
    </row>
    <row r="434" spans="1:8" x14ac:dyDescent="0.25">
      <c r="A434" s="15" t="s">
        <v>898</v>
      </c>
      <c r="B434" s="2" t="s">
        <v>899</v>
      </c>
      <c r="C434" s="11" t="s">
        <v>900</v>
      </c>
      <c r="D434" s="2" t="s">
        <v>16</v>
      </c>
      <c r="E434" s="1">
        <v>4</v>
      </c>
      <c r="F434" s="29">
        <v>872.05</v>
      </c>
      <c r="G434" s="32">
        <f t="shared" si="14"/>
        <v>872.05</v>
      </c>
      <c r="H434" s="1">
        <f>ROUND((E434*G434),2)</f>
        <v>3488.2</v>
      </c>
    </row>
    <row r="435" spans="1:8" x14ac:dyDescent="0.25">
      <c r="A435" s="15" t="s">
        <v>266</v>
      </c>
      <c r="C435" s="11" t="s">
        <v>267</v>
      </c>
      <c r="G435" s="32" t="str">
        <f t="shared" si="14"/>
        <v/>
      </c>
    </row>
    <row r="436" spans="1:8" x14ac:dyDescent="0.25">
      <c r="A436" s="15" t="s">
        <v>901</v>
      </c>
      <c r="B436" s="2" t="s">
        <v>902</v>
      </c>
      <c r="C436" s="11" t="s">
        <v>903</v>
      </c>
      <c r="D436" s="2" t="s">
        <v>257</v>
      </c>
      <c r="E436" s="1">
        <v>1</v>
      </c>
      <c r="F436" s="29">
        <v>26692.44</v>
      </c>
      <c r="G436" s="32">
        <f t="shared" si="14"/>
        <v>26692.44</v>
      </c>
      <c r="H436" s="1">
        <f>ROUND((E436*G436),2)</f>
        <v>26692.44</v>
      </c>
    </row>
    <row r="437" spans="1:8" x14ac:dyDescent="0.25">
      <c r="A437" s="15" t="s">
        <v>271</v>
      </c>
      <c r="C437" s="11" t="s">
        <v>272</v>
      </c>
      <c r="G437" s="32" t="str">
        <f t="shared" si="14"/>
        <v/>
      </c>
    </row>
    <row r="438" spans="1:8" x14ac:dyDescent="0.25">
      <c r="A438" s="15" t="s">
        <v>904</v>
      </c>
      <c r="B438" s="2" t="s">
        <v>905</v>
      </c>
      <c r="C438" s="11" t="s">
        <v>906</v>
      </c>
      <c r="D438" s="2" t="s">
        <v>257</v>
      </c>
      <c r="E438" s="1">
        <v>1</v>
      </c>
      <c r="F438" s="29">
        <v>20146.509999999998</v>
      </c>
      <c r="G438" s="32">
        <f t="shared" si="14"/>
        <v>20146.509999999998</v>
      </c>
      <c r="H438" s="1">
        <f>ROUND((E438*G438),2)</f>
        <v>20146.509999999998</v>
      </c>
    </row>
    <row r="439" spans="1:8" x14ac:dyDescent="0.25">
      <c r="A439" s="15" t="s">
        <v>276</v>
      </c>
      <c r="C439" s="11" t="s">
        <v>277</v>
      </c>
      <c r="G439" s="32" t="str">
        <f t="shared" si="14"/>
        <v/>
      </c>
    </row>
    <row r="440" spans="1:8" x14ac:dyDescent="0.25">
      <c r="A440" s="15" t="s">
        <v>907</v>
      </c>
      <c r="B440" s="2" t="s">
        <v>908</v>
      </c>
      <c r="C440" s="11" t="s">
        <v>909</v>
      </c>
      <c r="D440" s="2" t="s">
        <v>257</v>
      </c>
      <c r="E440" s="1">
        <v>4</v>
      </c>
      <c r="F440" s="29">
        <v>693.53</v>
      </c>
      <c r="G440" s="32">
        <f t="shared" si="14"/>
        <v>693.53</v>
      </c>
      <c r="H440" s="1">
        <f>ROUND((E440*G440),2)</f>
        <v>2774.12</v>
      </c>
    </row>
    <row r="441" spans="1:8" x14ac:dyDescent="0.25">
      <c r="A441" s="15" t="s">
        <v>287</v>
      </c>
      <c r="C441" s="11" t="s">
        <v>288</v>
      </c>
      <c r="G441" s="32" t="str">
        <f t="shared" si="14"/>
        <v/>
      </c>
    </row>
    <row r="442" spans="1:8" x14ac:dyDescent="0.25">
      <c r="A442" s="15" t="s">
        <v>910</v>
      </c>
      <c r="B442" s="2" t="s">
        <v>911</v>
      </c>
      <c r="C442" s="11" t="s">
        <v>912</v>
      </c>
      <c r="D442" s="2" t="s">
        <v>16</v>
      </c>
      <c r="E442" s="1">
        <v>32</v>
      </c>
      <c r="F442" s="29">
        <v>13.31</v>
      </c>
      <c r="G442" s="32">
        <f t="shared" si="14"/>
        <v>13.31</v>
      </c>
      <c r="H442" s="1">
        <f t="shared" ref="H442:H456" si="18">ROUND((E442*G442),2)</f>
        <v>425.92</v>
      </c>
    </row>
    <row r="443" spans="1:8" x14ac:dyDescent="0.25">
      <c r="A443" s="15" t="s">
        <v>913</v>
      </c>
      <c r="B443" s="2" t="s">
        <v>914</v>
      </c>
      <c r="C443" s="11" t="s">
        <v>915</v>
      </c>
      <c r="D443" s="2" t="s">
        <v>16</v>
      </c>
      <c r="E443" s="1">
        <v>16</v>
      </c>
      <c r="F443" s="29">
        <v>59.82</v>
      </c>
      <c r="G443" s="32">
        <f t="shared" si="14"/>
        <v>59.82</v>
      </c>
      <c r="H443" s="1">
        <f t="shared" si="18"/>
        <v>957.12</v>
      </c>
    </row>
    <row r="444" spans="1:8" x14ac:dyDescent="0.25">
      <c r="A444" s="15" t="s">
        <v>916</v>
      </c>
      <c r="B444" s="2" t="s">
        <v>917</v>
      </c>
      <c r="C444" s="11" t="s">
        <v>918</v>
      </c>
      <c r="D444" s="2" t="s">
        <v>16</v>
      </c>
      <c r="E444" s="1">
        <v>16</v>
      </c>
      <c r="F444" s="29">
        <v>21.42</v>
      </c>
      <c r="G444" s="32">
        <f t="shared" si="14"/>
        <v>21.42</v>
      </c>
      <c r="H444" s="1">
        <f t="shared" si="18"/>
        <v>342.72</v>
      </c>
    </row>
    <row r="445" spans="1:8" x14ac:dyDescent="0.25">
      <c r="A445" s="15" t="s">
        <v>304</v>
      </c>
      <c r="B445" s="2" t="s">
        <v>305</v>
      </c>
      <c r="C445" s="11" t="s">
        <v>919</v>
      </c>
      <c r="D445" s="2" t="s">
        <v>16</v>
      </c>
      <c r="E445" s="1">
        <v>16</v>
      </c>
      <c r="F445" s="29">
        <v>5.68</v>
      </c>
      <c r="G445" s="32">
        <f t="shared" si="14"/>
        <v>5.68</v>
      </c>
      <c r="H445" s="1">
        <f t="shared" si="18"/>
        <v>90.88</v>
      </c>
    </row>
    <row r="446" spans="1:8" x14ac:dyDescent="0.25">
      <c r="A446" s="15" t="s">
        <v>920</v>
      </c>
      <c r="B446" s="2" t="s">
        <v>921</v>
      </c>
      <c r="C446" s="11" t="s">
        <v>922</v>
      </c>
      <c r="D446" s="2" t="s">
        <v>16</v>
      </c>
      <c r="E446" s="1">
        <v>16</v>
      </c>
      <c r="F446" s="29">
        <v>5.68</v>
      </c>
      <c r="G446" s="32">
        <f t="shared" si="14"/>
        <v>5.68</v>
      </c>
      <c r="H446" s="1">
        <f t="shared" si="18"/>
        <v>90.88</v>
      </c>
    </row>
    <row r="447" spans="1:8" x14ac:dyDescent="0.25">
      <c r="A447" s="15" t="s">
        <v>923</v>
      </c>
      <c r="B447" s="2" t="s">
        <v>924</v>
      </c>
      <c r="C447" s="11" t="s">
        <v>925</v>
      </c>
      <c r="D447" s="2" t="s">
        <v>16</v>
      </c>
      <c r="E447" s="1">
        <v>16</v>
      </c>
      <c r="F447" s="29">
        <v>47.44</v>
      </c>
      <c r="G447" s="32">
        <f t="shared" si="14"/>
        <v>47.44</v>
      </c>
      <c r="H447" s="1">
        <f t="shared" si="18"/>
        <v>759.04</v>
      </c>
    </row>
    <row r="448" spans="1:8" x14ac:dyDescent="0.25">
      <c r="A448" s="15" t="s">
        <v>926</v>
      </c>
      <c r="B448" s="2" t="s">
        <v>927</v>
      </c>
      <c r="C448" s="11" t="s">
        <v>928</v>
      </c>
      <c r="D448" s="2" t="s">
        <v>16</v>
      </c>
      <c r="E448" s="1">
        <v>16</v>
      </c>
      <c r="F448" s="29">
        <v>23.55</v>
      </c>
      <c r="G448" s="32">
        <f t="shared" si="14"/>
        <v>23.55</v>
      </c>
      <c r="H448" s="1">
        <f t="shared" si="18"/>
        <v>376.8</v>
      </c>
    </row>
    <row r="449" spans="1:8" x14ac:dyDescent="0.25">
      <c r="A449" s="15" t="s">
        <v>929</v>
      </c>
      <c r="B449" s="2" t="s">
        <v>930</v>
      </c>
      <c r="C449" s="11" t="s">
        <v>931</v>
      </c>
      <c r="D449" s="2" t="s">
        <v>16</v>
      </c>
      <c r="E449" s="1">
        <v>16</v>
      </c>
      <c r="F449" s="29">
        <v>23.55</v>
      </c>
      <c r="G449" s="32">
        <f t="shared" si="14"/>
        <v>23.55</v>
      </c>
      <c r="H449" s="1">
        <f t="shared" si="18"/>
        <v>376.8</v>
      </c>
    </row>
    <row r="450" spans="1:8" x14ac:dyDescent="0.25">
      <c r="A450" s="15" t="s">
        <v>932</v>
      </c>
      <c r="B450" s="2" t="s">
        <v>933</v>
      </c>
      <c r="C450" s="11" t="s">
        <v>934</v>
      </c>
      <c r="D450" s="2" t="s">
        <v>16</v>
      </c>
      <c r="E450" s="1">
        <v>16</v>
      </c>
      <c r="F450" s="29">
        <v>24.54</v>
      </c>
      <c r="G450" s="32">
        <f t="shared" si="14"/>
        <v>24.54</v>
      </c>
      <c r="H450" s="1">
        <f t="shared" si="18"/>
        <v>392.64</v>
      </c>
    </row>
    <row r="451" spans="1:8" x14ac:dyDescent="0.25">
      <c r="A451" s="15" t="s">
        <v>935</v>
      </c>
      <c r="B451" s="2" t="s">
        <v>936</v>
      </c>
      <c r="C451" s="11" t="s">
        <v>937</v>
      </c>
      <c r="D451" s="2" t="s">
        <v>16</v>
      </c>
      <c r="E451" s="1">
        <v>16</v>
      </c>
      <c r="F451" s="29">
        <v>23.77</v>
      </c>
      <c r="G451" s="32">
        <f t="shared" si="14"/>
        <v>23.77</v>
      </c>
      <c r="H451" s="1">
        <f t="shared" si="18"/>
        <v>380.32</v>
      </c>
    </row>
    <row r="452" spans="1:8" x14ac:dyDescent="0.25">
      <c r="A452" s="15" t="s">
        <v>938</v>
      </c>
      <c r="B452" s="2" t="s">
        <v>939</v>
      </c>
      <c r="C452" s="11" t="s">
        <v>940</v>
      </c>
      <c r="D452" s="2" t="s">
        <v>16</v>
      </c>
      <c r="E452" s="1">
        <v>16</v>
      </c>
      <c r="F452" s="29">
        <v>643.99</v>
      </c>
      <c r="G452" s="32">
        <f t="shared" si="14"/>
        <v>643.99</v>
      </c>
      <c r="H452" s="1">
        <f t="shared" si="18"/>
        <v>10303.84</v>
      </c>
    </row>
    <row r="453" spans="1:8" x14ac:dyDescent="0.25">
      <c r="A453" s="15" t="s">
        <v>941</v>
      </c>
      <c r="B453" s="2" t="s">
        <v>942</v>
      </c>
      <c r="C453" s="11" t="s">
        <v>943</v>
      </c>
      <c r="D453" s="2" t="s">
        <v>16</v>
      </c>
      <c r="E453" s="1">
        <v>16</v>
      </c>
      <c r="F453" s="29">
        <v>526.21</v>
      </c>
      <c r="G453" s="32">
        <f t="shared" si="14"/>
        <v>526.21</v>
      </c>
      <c r="H453" s="1">
        <f t="shared" si="18"/>
        <v>8419.36</v>
      </c>
    </row>
    <row r="454" spans="1:8" x14ac:dyDescent="0.25">
      <c r="A454" s="15" t="s">
        <v>944</v>
      </c>
      <c r="B454" s="2" t="s">
        <v>945</v>
      </c>
      <c r="C454" s="11" t="s">
        <v>946</v>
      </c>
      <c r="D454" s="2" t="s">
        <v>16</v>
      </c>
      <c r="E454" s="1">
        <v>16</v>
      </c>
      <c r="F454" s="29">
        <v>302.92</v>
      </c>
      <c r="G454" s="32">
        <f t="shared" si="14"/>
        <v>302.92</v>
      </c>
      <c r="H454" s="1">
        <f t="shared" si="18"/>
        <v>4846.72</v>
      </c>
    </row>
    <row r="455" spans="1:8" x14ac:dyDescent="0.25">
      <c r="A455" s="15" t="s">
        <v>947</v>
      </c>
      <c r="B455" s="2" t="s">
        <v>948</v>
      </c>
      <c r="C455" s="11" t="s">
        <v>949</v>
      </c>
      <c r="D455" s="2" t="s">
        <v>16</v>
      </c>
      <c r="E455" s="1">
        <v>16</v>
      </c>
      <c r="F455" s="29">
        <v>451.61</v>
      </c>
      <c r="G455" s="32">
        <f t="shared" si="14"/>
        <v>451.61</v>
      </c>
      <c r="H455" s="1">
        <f t="shared" si="18"/>
        <v>7225.76</v>
      </c>
    </row>
    <row r="456" spans="1:8" ht="30" x14ac:dyDescent="0.25">
      <c r="A456" s="15" t="s">
        <v>950</v>
      </c>
      <c r="B456" s="2" t="s">
        <v>951</v>
      </c>
      <c r="C456" s="11" t="s">
        <v>952</v>
      </c>
      <c r="D456" s="2" t="s">
        <v>16</v>
      </c>
      <c r="E456" s="1">
        <v>16</v>
      </c>
      <c r="F456" s="29">
        <v>495.46</v>
      </c>
      <c r="G456" s="32">
        <f t="shared" si="14"/>
        <v>495.46</v>
      </c>
      <c r="H456" s="1">
        <f t="shared" si="18"/>
        <v>7927.36</v>
      </c>
    </row>
    <row r="457" spans="1:8" x14ac:dyDescent="0.25">
      <c r="G457" s="32" t="str">
        <f t="shared" ref="G457:G521" si="19">IF(F457&gt;0,ROUND(F457*(1-$H$2),2),"")</f>
        <v/>
      </c>
    </row>
    <row r="458" spans="1:8" x14ac:dyDescent="0.25">
      <c r="C458" s="11" t="s">
        <v>319</v>
      </c>
      <c r="G458" s="32" t="str">
        <f t="shared" si="19"/>
        <v/>
      </c>
      <c r="H458" s="1">
        <f>SUM(H433:H456)</f>
        <v>96017.43</v>
      </c>
    </row>
    <row r="459" spans="1:8" x14ac:dyDescent="0.25">
      <c r="G459" s="32" t="str">
        <f t="shared" si="19"/>
        <v/>
      </c>
    </row>
    <row r="460" spans="1:8" x14ac:dyDescent="0.25">
      <c r="A460" s="15" t="s">
        <v>953</v>
      </c>
      <c r="C460" s="11" t="s">
        <v>954</v>
      </c>
      <c r="G460" s="32" t="str">
        <f t="shared" si="19"/>
        <v/>
      </c>
    </row>
    <row r="461" spans="1:8" x14ac:dyDescent="0.25">
      <c r="A461" s="15" t="s">
        <v>955</v>
      </c>
      <c r="C461" s="11" t="s">
        <v>956</v>
      </c>
      <c r="G461" s="32" t="str">
        <f t="shared" si="19"/>
        <v/>
      </c>
    </row>
    <row r="462" spans="1:8" x14ac:dyDescent="0.25">
      <c r="A462" s="15" t="s">
        <v>957</v>
      </c>
      <c r="B462" s="2" t="s">
        <v>958</v>
      </c>
      <c r="C462" s="11" t="s">
        <v>959</v>
      </c>
      <c r="D462" s="2" t="s">
        <v>16</v>
      </c>
      <c r="E462" s="1">
        <v>4</v>
      </c>
      <c r="F462" s="29">
        <v>22.54</v>
      </c>
      <c r="G462" s="32">
        <f t="shared" si="19"/>
        <v>22.54</v>
      </c>
      <c r="H462" s="1">
        <f>ROUND((E462*G462),2)</f>
        <v>90.16</v>
      </c>
    </row>
    <row r="463" spans="1:8" x14ac:dyDescent="0.25">
      <c r="A463" s="15" t="s">
        <v>960</v>
      </c>
      <c r="B463" s="2" t="s">
        <v>961</v>
      </c>
      <c r="C463" s="11" t="s">
        <v>962</v>
      </c>
      <c r="D463" s="2" t="s">
        <v>257</v>
      </c>
      <c r="E463" s="1">
        <v>1</v>
      </c>
      <c r="F463" s="29">
        <v>288.68</v>
      </c>
      <c r="G463" s="32">
        <f t="shared" si="19"/>
        <v>288.68</v>
      </c>
      <c r="H463" s="1">
        <f>ROUND((E463*G463),2)</f>
        <v>288.68</v>
      </c>
    </row>
    <row r="464" spans="1:8" x14ac:dyDescent="0.25">
      <c r="A464" s="15" t="s">
        <v>963</v>
      </c>
      <c r="B464" s="2" t="s">
        <v>964</v>
      </c>
      <c r="C464" s="11" t="s">
        <v>965</v>
      </c>
      <c r="D464" s="2" t="s">
        <v>16</v>
      </c>
      <c r="E464" s="1">
        <v>7</v>
      </c>
      <c r="F464" s="29">
        <v>59.94</v>
      </c>
      <c r="G464" s="32">
        <f t="shared" si="19"/>
        <v>59.94</v>
      </c>
      <c r="H464" s="1">
        <f>ROUND((E464*G464),2)</f>
        <v>419.58</v>
      </c>
    </row>
    <row r="465" spans="1:8" x14ac:dyDescent="0.25">
      <c r="A465" s="15" t="s">
        <v>966</v>
      </c>
      <c r="B465" s="2" t="s">
        <v>967</v>
      </c>
      <c r="C465" s="11" t="s">
        <v>968</v>
      </c>
      <c r="D465" s="2" t="s">
        <v>16</v>
      </c>
      <c r="E465" s="1">
        <v>4</v>
      </c>
      <c r="F465" s="29">
        <v>229.94</v>
      </c>
      <c r="G465" s="32">
        <f t="shared" si="19"/>
        <v>229.94</v>
      </c>
      <c r="H465" s="1">
        <f>ROUND((E465*G465),2)</f>
        <v>919.76</v>
      </c>
    </row>
    <row r="466" spans="1:8" x14ac:dyDescent="0.25">
      <c r="G466" s="32" t="str">
        <f t="shared" si="19"/>
        <v/>
      </c>
    </row>
    <row r="467" spans="1:8" x14ac:dyDescent="0.25">
      <c r="C467" s="11" t="s">
        <v>969</v>
      </c>
      <c r="G467" s="32" t="str">
        <f t="shared" si="19"/>
        <v/>
      </c>
      <c r="H467" s="1">
        <f>SUM(H461:H465)</f>
        <v>1718.18</v>
      </c>
    </row>
    <row r="468" spans="1:8" x14ac:dyDescent="0.25">
      <c r="G468" s="32" t="str">
        <f t="shared" si="19"/>
        <v/>
      </c>
    </row>
    <row r="469" spans="1:8" x14ac:dyDescent="0.25">
      <c r="A469" s="15" t="s">
        <v>320</v>
      </c>
      <c r="C469" s="11" t="s">
        <v>321</v>
      </c>
      <c r="G469" s="32" t="str">
        <f t="shared" si="19"/>
        <v/>
      </c>
    </row>
    <row r="470" spans="1:8" x14ac:dyDescent="0.25">
      <c r="A470" s="15" t="s">
        <v>970</v>
      </c>
      <c r="C470" s="11" t="s">
        <v>971</v>
      </c>
      <c r="G470" s="32" t="str">
        <f t="shared" si="19"/>
        <v/>
      </c>
    </row>
    <row r="471" spans="1:8" ht="30" x14ac:dyDescent="0.25">
      <c r="A471" s="15" t="s">
        <v>972</v>
      </c>
      <c r="B471" s="2" t="s">
        <v>973</v>
      </c>
      <c r="C471" s="11" t="s">
        <v>974</v>
      </c>
      <c r="D471" s="2" t="s">
        <v>16</v>
      </c>
      <c r="E471" s="1">
        <v>64</v>
      </c>
      <c r="F471" s="29">
        <v>492.06</v>
      </c>
      <c r="G471" s="32">
        <f t="shared" si="19"/>
        <v>492.06</v>
      </c>
      <c r="H471" s="1">
        <f>ROUND((E471*G471),2)</f>
        <v>31491.84</v>
      </c>
    </row>
    <row r="472" spans="1:8" x14ac:dyDescent="0.25">
      <c r="A472" s="15" t="s">
        <v>975</v>
      </c>
      <c r="C472" s="11" t="s">
        <v>976</v>
      </c>
      <c r="G472" s="32" t="str">
        <f t="shared" si="19"/>
        <v/>
      </c>
    </row>
    <row r="473" spans="1:8" x14ac:dyDescent="0.25">
      <c r="A473" s="15" t="s">
        <v>977</v>
      </c>
      <c r="B473" s="2" t="s">
        <v>978</v>
      </c>
      <c r="C473" s="11" t="s">
        <v>979</v>
      </c>
      <c r="D473" s="2" t="s">
        <v>16</v>
      </c>
      <c r="E473" s="1">
        <v>2</v>
      </c>
      <c r="F473" s="29">
        <v>492.06</v>
      </c>
      <c r="G473" s="32">
        <f t="shared" si="19"/>
        <v>492.06</v>
      </c>
      <c r="H473" s="1">
        <f t="shared" ref="H473:H480" si="20">ROUND((E473*G473),2)</f>
        <v>984.12</v>
      </c>
    </row>
    <row r="474" spans="1:8" ht="15.75" customHeight="1" x14ac:dyDescent="0.25">
      <c r="A474" s="15" t="s">
        <v>980</v>
      </c>
      <c r="B474" s="2" t="s">
        <v>981</v>
      </c>
      <c r="C474" s="11" t="s">
        <v>982</v>
      </c>
      <c r="D474" s="2" t="s">
        <v>16</v>
      </c>
      <c r="E474" s="1">
        <v>48</v>
      </c>
      <c r="F474" s="29">
        <v>549</v>
      </c>
      <c r="G474" s="32">
        <f t="shared" si="19"/>
        <v>549</v>
      </c>
      <c r="H474" s="1">
        <f t="shared" si="20"/>
        <v>26352</v>
      </c>
    </row>
    <row r="475" spans="1:8" x14ac:dyDescent="0.25">
      <c r="A475" s="15" t="s">
        <v>983</v>
      </c>
      <c r="B475" s="2" t="s">
        <v>984</v>
      </c>
      <c r="C475" s="11" t="s">
        <v>985</v>
      </c>
      <c r="D475" s="2" t="s">
        <v>16</v>
      </c>
      <c r="E475" s="1">
        <v>14</v>
      </c>
      <c r="F475" s="29">
        <v>892.33</v>
      </c>
      <c r="G475" s="32">
        <f t="shared" si="19"/>
        <v>892.33</v>
      </c>
      <c r="H475" s="1">
        <f t="shared" si="20"/>
        <v>12492.62</v>
      </c>
    </row>
    <row r="476" spans="1:8" ht="30" x14ac:dyDescent="0.25">
      <c r="A476" s="15" t="s">
        <v>986</v>
      </c>
      <c r="B476" s="2" t="s">
        <v>987</v>
      </c>
      <c r="C476" s="11" t="s">
        <v>988</v>
      </c>
      <c r="D476" s="2" t="s">
        <v>16</v>
      </c>
      <c r="E476" s="1">
        <v>8</v>
      </c>
      <c r="F476" s="29">
        <v>435.61</v>
      </c>
      <c r="G476" s="32">
        <f t="shared" si="19"/>
        <v>435.61</v>
      </c>
      <c r="H476" s="1">
        <f t="shared" si="20"/>
        <v>3484.88</v>
      </c>
    </row>
    <row r="477" spans="1:8" ht="30" x14ac:dyDescent="0.25">
      <c r="A477" s="15" t="s">
        <v>989</v>
      </c>
      <c r="B477" s="2" t="s">
        <v>990</v>
      </c>
      <c r="C477" s="11" t="s">
        <v>991</v>
      </c>
      <c r="D477" s="2" t="s">
        <v>16</v>
      </c>
      <c r="E477" s="1">
        <v>3</v>
      </c>
      <c r="F477" s="29">
        <v>605.84</v>
      </c>
      <c r="G477" s="32">
        <f t="shared" si="19"/>
        <v>605.84</v>
      </c>
      <c r="H477" s="1">
        <f t="shared" si="20"/>
        <v>1817.52</v>
      </c>
    </row>
    <row r="478" spans="1:8" ht="16.5" customHeight="1" x14ac:dyDescent="0.25">
      <c r="A478" s="15" t="s">
        <v>992</v>
      </c>
      <c r="B478" s="2" t="s">
        <v>993</v>
      </c>
      <c r="C478" s="11" t="s">
        <v>994</v>
      </c>
      <c r="D478" s="2" t="s">
        <v>16</v>
      </c>
      <c r="E478" s="1">
        <v>16</v>
      </c>
      <c r="F478" s="29">
        <v>492.93</v>
      </c>
      <c r="G478" s="32">
        <f t="shared" si="19"/>
        <v>492.93</v>
      </c>
      <c r="H478" s="1">
        <f t="shared" si="20"/>
        <v>7886.88</v>
      </c>
    </row>
    <row r="479" spans="1:8" x14ac:dyDescent="0.25">
      <c r="A479" s="15" t="s">
        <v>995</v>
      </c>
      <c r="B479" s="2" t="s">
        <v>996</v>
      </c>
      <c r="C479" s="11" t="s">
        <v>997</v>
      </c>
      <c r="D479" s="2" t="s">
        <v>16</v>
      </c>
      <c r="E479" s="1">
        <v>2</v>
      </c>
      <c r="F479" s="29">
        <v>181.39</v>
      </c>
      <c r="G479" s="32">
        <f t="shared" si="19"/>
        <v>181.39</v>
      </c>
      <c r="H479" s="1">
        <f t="shared" si="20"/>
        <v>362.78</v>
      </c>
    </row>
    <row r="480" spans="1:8" x14ac:dyDescent="0.25">
      <c r="A480" s="15" t="s">
        <v>998</v>
      </c>
      <c r="B480" s="2" t="s">
        <v>999</v>
      </c>
      <c r="C480" s="11" t="s">
        <v>1000</v>
      </c>
      <c r="D480" s="2" t="s">
        <v>16</v>
      </c>
      <c r="E480" s="1">
        <v>1</v>
      </c>
      <c r="F480" s="29">
        <v>181.39</v>
      </c>
      <c r="G480" s="32">
        <f t="shared" si="19"/>
        <v>181.39</v>
      </c>
      <c r="H480" s="1">
        <f t="shared" si="20"/>
        <v>181.39</v>
      </c>
    </row>
    <row r="481" spans="1:8" x14ac:dyDescent="0.25">
      <c r="A481" s="15" t="s">
        <v>1001</v>
      </c>
      <c r="C481" s="11" t="s">
        <v>1002</v>
      </c>
      <c r="G481" s="32" t="str">
        <f t="shared" si="19"/>
        <v/>
      </c>
    </row>
    <row r="482" spans="1:8" ht="30" x14ac:dyDescent="0.25">
      <c r="A482" s="15" t="s">
        <v>1003</v>
      </c>
      <c r="B482" s="2" t="s">
        <v>1004</v>
      </c>
      <c r="C482" s="11" t="s">
        <v>1005</v>
      </c>
      <c r="D482" s="2" t="s">
        <v>16</v>
      </c>
      <c r="E482" s="1">
        <v>1</v>
      </c>
      <c r="F482" s="29">
        <v>2563.6</v>
      </c>
      <c r="G482" s="32">
        <f t="shared" si="19"/>
        <v>2563.6</v>
      </c>
      <c r="H482" s="1">
        <f>ROUND((E482*G482),2)</f>
        <v>2563.6</v>
      </c>
    </row>
    <row r="483" spans="1:8" x14ac:dyDescent="0.25">
      <c r="A483" s="15" t="s">
        <v>1006</v>
      </c>
      <c r="C483" s="11" t="s">
        <v>1007</v>
      </c>
      <c r="G483" s="32" t="str">
        <f t="shared" si="19"/>
        <v/>
      </c>
    </row>
    <row r="484" spans="1:8" x14ac:dyDescent="0.25">
      <c r="A484" s="15" t="s">
        <v>1008</v>
      </c>
      <c r="B484" s="2" t="s">
        <v>1009</v>
      </c>
      <c r="C484" s="11" t="s">
        <v>1010</v>
      </c>
      <c r="D484" s="2" t="s">
        <v>59</v>
      </c>
      <c r="E484" s="1">
        <v>44.34</v>
      </c>
      <c r="F484" s="29">
        <v>141.44</v>
      </c>
      <c r="G484" s="32">
        <f t="shared" si="19"/>
        <v>141.44</v>
      </c>
      <c r="H484" s="1">
        <f>ROUND((E484*G484),2)</f>
        <v>6271.45</v>
      </c>
    </row>
    <row r="485" spans="1:8" ht="30" x14ac:dyDescent="0.25">
      <c r="A485" s="15" t="s">
        <v>1011</v>
      </c>
      <c r="B485" s="2" t="s">
        <v>1012</v>
      </c>
      <c r="C485" s="11" t="s">
        <v>1013</v>
      </c>
      <c r="D485" s="2" t="s">
        <v>59</v>
      </c>
      <c r="E485" s="1">
        <v>4.8</v>
      </c>
      <c r="F485" s="29">
        <v>52.1</v>
      </c>
      <c r="G485" s="32">
        <f t="shared" si="19"/>
        <v>52.1</v>
      </c>
      <c r="H485" s="1">
        <f>ROUND((E485*G485),2)</f>
        <v>250.08</v>
      </c>
    </row>
    <row r="486" spans="1:8" x14ac:dyDescent="0.25">
      <c r="G486" s="32" t="str">
        <f t="shared" si="19"/>
        <v/>
      </c>
    </row>
    <row r="487" spans="1:8" x14ac:dyDescent="0.25">
      <c r="C487" s="11" t="s">
        <v>332</v>
      </c>
      <c r="G487" s="32" t="str">
        <f t="shared" si="19"/>
        <v/>
      </c>
      <c r="H487" s="1">
        <f>SUM(H470:H485)</f>
        <v>94139.16</v>
      </c>
    </row>
    <row r="488" spans="1:8" x14ac:dyDescent="0.25">
      <c r="G488" s="32" t="str">
        <f t="shared" si="19"/>
        <v/>
      </c>
    </row>
    <row r="489" spans="1:8" x14ac:dyDescent="0.25">
      <c r="A489" s="15" t="s">
        <v>1014</v>
      </c>
      <c r="C489" s="11" t="s">
        <v>1015</v>
      </c>
      <c r="G489" s="32" t="str">
        <f t="shared" si="19"/>
        <v/>
      </c>
    </row>
    <row r="490" spans="1:8" x14ac:dyDescent="0.25">
      <c r="A490" s="15" t="s">
        <v>1016</v>
      </c>
      <c r="C490" s="11" t="s">
        <v>1017</v>
      </c>
      <c r="G490" s="32" t="str">
        <f t="shared" si="19"/>
        <v/>
      </c>
    </row>
    <row r="491" spans="1:8" x14ac:dyDescent="0.25">
      <c r="A491" s="15" t="s">
        <v>1018</v>
      </c>
      <c r="B491" s="2" t="s">
        <v>1019</v>
      </c>
      <c r="C491" s="11" t="s">
        <v>1020</v>
      </c>
      <c r="D491" s="2" t="s">
        <v>28</v>
      </c>
      <c r="E491" s="1">
        <f>701.13+E493</f>
        <v>844.65</v>
      </c>
      <c r="F491" s="29">
        <v>4.41</v>
      </c>
      <c r="G491" s="32">
        <f t="shared" si="19"/>
        <v>4.41</v>
      </c>
      <c r="H491" s="1">
        <f t="shared" ref="H491:H496" si="21">ROUND((E491*G491),2)</f>
        <v>3724.91</v>
      </c>
    </row>
    <row r="492" spans="1:8" ht="15.75" customHeight="1" x14ac:dyDescent="0.25">
      <c r="A492" s="15" t="s">
        <v>1021</v>
      </c>
      <c r="B492" s="2" t="s">
        <v>1022</v>
      </c>
      <c r="C492" s="11" t="s">
        <v>477</v>
      </c>
      <c r="D492" s="2" t="s">
        <v>28</v>
      </c>
      <c r="E492" s="1">
        <v>280.39</v>
      </c>
      <c r="F492" s="29">
        <v>31.65</v>
      </c>
      <c r="G492" s="32">
        <f t="shared" si="19"/>
        <v>31.65</v>
      </c>
      <c r="H492" s="1">
        <f t="shared" si="21"/>
        <v>8874.34</v>
      </c>
    </row>
    <row r="493" spans="1:8" ht="15.75" customHeight="1" x14ac:dyDescent="0.25">
      <c r="A493" s="15" t="s">
        <v>1340</v>
      </c>
      <c r="B493" s="2" t="s">
        <v>1022</v>
      </c>
      <c r="C493" s="11" t="s">
        <v>1341</v>
      </c>
      <c r="D493" s="2" t="s">
        <v>28</v>
      </c>
      <c r="E493" s="1">
        <v>143.52000000000001</v>
      </c>
      <c r="F493" s="29">
        <v>26.49</v>
      </c>
      <c r="G493" s="32">
        <f t="shared" si="19"/>
        <v>26.49</v>
      </c>
      <c r="H493" s="1">
        <f t="shared" si="21"/>
        <v>3801.84</v>
      </c>
    </row>
    <row r="494" spans="1:8" x14ac:dyDescent="0.25">
      <c r="A494" s="15" t="s">
        <v>1023</v>
      </c>
      <c r="B494" s="2" t="s">
        <v>1024</v>
      </c>
      <c r="C494" s="11" t="s">
        <v>1025</v>
      </c>
      <c r="D494" s="2" t="s">
        <v>28</v>
      </c>
      <c r="E494" s="1">
        <f>2487.73-E493</f>
        <v>2344.21</v>
      </c>
      <c r="F494" s="29">
        <v>16.48</v>
      </c>
      <c r="G494" s="32">
        <f t="shared" si="19"/>
        <v>16.48</v>
      </c>
      <c r="H494" s="1">
        <f t="shared" si="21"/>
        <v>38632.58</v>
      </c>
    </row>
    <row r="495" spans="1:8" x14ac:dyDescent="0.25">
      <c r="A495" s="15" t="s">
        <v>1026</v>
      </c>
      <c r="B495" s="2" t="s">
        <v>1027</v>
      </c>
      <c r="C495" s="11" t="s">
        <v>1028</v>
      </c>
      <c r="D495" s="2" t="s">
        <v>28</v>
      </c>
      <c r="E495" s="1">
        <v>420.74</v>
      </c>
      <c r="F495" s="29">
        <v>26.32</v>
      </c>
      <c r="G495" s="32">
        <f t="shared" si="19"/>
        <v>26.32</v>
      </c>
      <c r="H495" s="1">
        <f t="shared" si="21"/>
        <v>11073.88</v>
      </c>
    </row>
    <row r="496" spans="1:8" ht="30" x14ac:dyDescent="0.25">
      <c r="A496" s="15" t="s">
        <v>1029</v>
      </c>
      <c r="B496" s="2" t="s">
        <v>1030</v>
      </c>
      <c r="C496" s="11" t="s">
        <v>1031</v>
      </c>
      <c r="D496" s="2" t="s">
        <v>28</v>
      </c>
      <c r="E496" s="1">
        <v>420.74</v>
      </c>
      <c r="F496" s="29">
        <v>41.19</v>
      </c>
      <c r="G496" s="32">
        <f t="shared" si="19"/>
        <v>41.19</v>
      </c>
      <c r="H496" s="1">
        <f t="shared" si="21"/>
        <v>17330.28</v>
      </c>
    </row>
    <row r="497" spans="1:8" x14ac:dyDescent="0.25">
      <c r="A497" s="15" t="s">
        <v>1032</v>
      </c>
      <c r="C497" s="11" t="s">
        <v>1033</v>
      </c>
      <c r="G497" s="32" t="str">
        <f t="shared" si="19"/>
        <v/>
      </c>
    </row>
    <row r="498" spans="1:8" x14ac:dyDescent="0.25">
      <c r="A498" s="15" t="s">
        <v>1034</v>
      </c>
      <c r="B498" s="2" t="s">
        <v>1035</v>
      </c>
      <c r="C498" s="11" t="s">
        <v>1020</v>
      </c>
      <c r="D498" s="2" t="s">
        <v>28</v>
      </c>
      <c r="E498" s="1">
        <v>1023.04</v>
      </c>
      <c r="F498" s="29">
        <v>4.41</v>
      </c>
      <c r="G498" s="32">
        <f t="shared" si="19"/>
        <v>4.41</v>
      </c>
      <c r="H498" s="1">
        <f>ROUND((E498*G498),2)</f>
        <v>4511.6099999999997</v>
      </c>
    </row>
    <row r="499" spans="1:8" ht="15" customHeight="1" x14ac:dyDescent="0.25">
      <c r="A499" s="15" t="s">
        <v>1036</v>
      </c>
      <c r="B499" s="2" t="s">
        <v>476</v>
      </c>
      <c r="C499" s="11" t="s">
        <v>477</v>
      </c>
      <c r="D499" s="2" t="s">
        <v>28</v>
      </c>
      <c r="E499" s="1">
        <v>1023.04</v>
      </c>
      <c r="F499" s="29">
        <v>31.65</v>
      </c>
      <c r="G499" s="32">
        <f t="shared" si="19"/>
        <v>31.65</v>
      </c>
      <c r="H499" s="1">
        <f>ROUND((E499*G499),2)</f>
        <v>32379.22</v>
      </c>
    </row>
    <row r="500" spans="1:8" x14ac:dyDescent="0.25">
      <c r="A500" s="15" t="s">
        <v>1037</v>
      </c>
      <c r="C500" s="11" t="s">
        <v>1038</v>
      </c>
      <c r="G500" s="32" t="str">
        <f t="shared" si="19"/>
        <v/>
      </c>
    </row>
    <row r="501" spans="1:8" x14ac:dyDescent="0.25">
      <c r="A501" s="15" t="s">
        <v>1039</v>
      </c>
      <c r="B501" s="2" t="s">
        <v>1040</v>
      </c>
      <c r="C501" s="11" t="s">
        <v>1041</v>
      </c>
      <c r="D501" s="2" t="s">
        <v>28</v>
      </c>
      <c r="E501" s="1">
        <v>42.74</v>
      </c>
      <c r="F501" s="29">
        <v>159.71</v>
      </c>
      <c r="G501" s="32">
        <f t="shared" si="19"/>
        <v>159.71</v>
      </c>
      <c r="H501" s="1">
        <f>ROUND((E501*G501),2)</f>
        <v>6826.01</v>
      </c>
    </row>
    <row r="502" spans="1:8" x14ac:dyDescent="0.25">
      <c r="G502" s="32" t="str">
        <f t="shared" si="19"/>
        <v/>
      </c>
    </row>
    <row r="503" spans="1:8" x14ac:dyDescent="0.25">
      <c r="C503" s="11" t="s">
        <v>1042</v>
      </c>
      <c r="G503" s="32" t="str">
        <f t="shared" si="19"/>
        <v/>
      </c>
      <c r="H503" s="1">
        <f>SUM(H490:H501)</f>
        <v>127154.67</v>
      </c>
    </row>
    <row r="504" spans="1:8" x14ac:dyDescent="0.25">
      <c r="G504" s="32" t="str">
        <f t="shared" si="19"/>
        <v/>
      </c>
    </row>
    <row r="505" spans="1:8" x14ac:dyDescent="0.25">
      <c r="A505" s="15" t="s">
        <v>333</v>
      </c>
      <c r="C505" s="11" t="s">
        <v>334</v>
      </c>
      <c r="G505" s="32" t="str">
        <f t="shared" si="19"/>
        <v/>
      </c>
    </row>
    <row r="506" spans="1:8" x14ac:dyDescent="0.25">
      <c r="A506" s="15" t="s">
        <v>335</v>
      </c>
      <c r="C506" s="11" t="s">
        <v>1043</v>
      </c>
      <c r="G506" s="32" t="str">
        <f t="shared" si="19"/>
        <v/>
      </c>
    </row>
    <row r="507" spans="1:8" x14ac:dyDescent="0.25">
      <c r="A507" s="15" t="s">
        <v>1044</v>
      </c>
      <c r="B507" s="2" t="s">
        <v>1045</v>
      </c>
      <c r="C507" s="11" t="s">
        <v>1046</v>
      </c>
      <c r="D507" s="2" t="s">
        <v>28</v>
      </c>
      <c r="E507" s="1">
        <v>244</v>
      </c>
      <c r="F507" s="29">
        <v>36.15</v>
      </c>
      <c r="G507" s="32">
        <f t="shared" si="19"/>
        <v>36.15</v>
      </c>
      <c r="H507" s="1">
        <f>ROUND((E507*G507),2)</f>
        <v>8820.6</v>
      </c>
    </row>
    <row r="508" spans="1:8" x14ac:dyDescent="0.25">
      <c r="A508" s="15" t="s">
        <v>1047</v>
      </c>
      <c r="C508" s="11" t="s">
        <v>1048</v>
      </c>
      <c r="G508" s="32" t="str">
        <f t="shared" si="19"/>
        <v/>
      </c>
    </row>
    <row r="509" spans="1:8" x14ac:dyDescent="0.25">
      <c r="A509" s="15" t="s">
        <v>1049</v>
      </c>
      <c r="B509" s="2" t="s">
        <v>1050</v>
      </c>
      <c r="C509" s="11" t="s">
        <v>1051</v>
      </c>
      <c r="D509" s="2" t="s">
        <v>28</v>
      </c>
      <c r="E509" s="1">
        <v>687.28</v>
      </c>
      <c r="F509" s="29">
        <v>18.899999999999999</v>
      </c>
      <c r="G509" s="32">
        <f t="shared" si="19"/>
        <v>18.899999999999999</v>
      </c>
      <c r="H509" s="1">
        <f>ROUND((E509*G509),2)</f>
        <v>12989.59</v>
      </c>
    </row>
    <row r="510" spans="1:8" x14ac:dyDescent="0.25">
      <c r="A510" s="15" t="s">
        <v>340</v>
      </c>
      <c r="C510" s="11" t="s">
        <v>341</v>
      </c>
      <c r="G510" s="32" t="str">
        <f t="shared" si="19"/>
        <v/>
      </c>
    </row>
    <row r="511" spans="1:8" ht="30" x14ac:dyDescent="0.25">
      <c r="A511" s="15" t="s">
        <v>1052</v>
      </c>
      <c r="B511" s="2" t="s">
        <v>1053</v>
      </c>
      <c r="C511" s="11" t="s">
        <v>1054</v>
      </c>
      <c r="D511" s="2" t="s">
        <v>28</v>
      </c>
      <c r="E511" s="1">
        <v>687.25</v>
      </c>
      <c r="F511" s="29">
        <v>51.33</v>
      </c>
      <c r="G511" s="32">
        <f t="shared" si="19"/>
        <v>51.33</v>
      </c>
      <c r="H511" s="1">
        <f>ROUND((E511*G511),2)</f>
        <v>35276.54</v>
      </c>
    </row>
    <row r="512" spans="1:8" x14ac:dyDescent="0.25">
      <c r="A512" s="15" t="s">
        <v>1055</v>
      </c>
      <c r="B512" s="2" t="s">
        <v>1056</v>
      </c>
      <c r="C512" s="11" t="s">
        <v>1057</v>
      </c>
      <c r="D512" s="2" t="s">
        <v>28</v>
      </c>
      <c r="E512" s="1">
        <v>8.68</v>
      </c>
      <c r="F512" s="29">
        <v>61.28</v>
      </c>
      <c r="G512" s="32">
        <f t="shared" si="19"/>
        <v>61.28</v>
      </c>
      <c r="H512" s="1">
        <f>ROUND((E512*G512),2)</f>
        <v>531.91</v>
      </c>
    </row>
    <row r="513" spans="1:8" x14ac:dyDescent="0.25">
      <c r="A513" s="15" t="s">
        <v>1058</v>
      </c>
      <c r="B513" s="2" t="s">
        <v>1059</v>
      </c>
      <c r="C513" s="11" t="s">
        <v>1060</v>
      </c>
      <c r="D513" s="2" t="s">
        <v>28</v>
      </c>
      <c r="E513" s="1">
        <v>13.63</v>
      </c>
      <c r="F513" s="29">
        <v>117.08</v>
      </c>
      <c r="G513" s="32">
        <f t="shared" si="19"/>
        <v>117.08</v>
      </c>
      <c r="H513" s="1">
        <f>ROUND((E513*G513),2)</f>
        <v>1595.8</v>
      </c>
    </row>
    <row r="514" spans="1:8" x14ac:dyDescent="0.25">
      <c r="A514" s="15" t="s">
        <v>1061</v>
      </c>
      <c r="C514" s="11" t="s">
        <v>1062</v>
      </c>
      <c r="G514" s="32" t="str">
        <f t="shared" si="19"/>
        <v/>
      </c>
    </row>
    <row r="515" spans="1:8" ht="16.5" customHeight="1" x14ac:dyDescent="0.25">
      <c r="A515" s="15" t="s">
        <v>1063</v>
      </c>
      <c r="B515" s="2" t="s">
        <v>1064</v>
      </c>
      <c r="C515" s="11" t="s">
        <v>1065</v>
      </c>
      <c r="D515" s="2" t="s">
        <v>59</v>
      </c>
      <c r="E515" s="1">
        <v>29.82</v>
      </c>
      <c r="F515" s="29">
        <v>14.25</v>
      </c>
      <c r="G515" s="32">
        <f t="shared" si="19"/>
        <v>14.25</v>
      </c>
      <c r="H515" s="1">
        <f>ROUND((E515*G515),2)</f>
        <v>424.94</v>
      </c>
    </row>
    <row r="516" spans="1:8" ht="30" x14ac:dyDescent="0.25">
      <c r="A516" s="15" t="s">
        <v>1066</v>
      </c>
      <c r="B516" s="2" t="s">
        <v>1067</v>
      </c>
      <c r="C516" s="11" t="s">
        <v>1068</v>
      </c>
      <c r="D516" s="2" t="s">
        <v>59</v>
      </c>
      <c r="E516" s="1">
        <v>853.3</v>
      </c>
      <c r="F516" s="29">
        <v>7.52</v>
      </c>
      <c r="G516" s="32">
        <f t="shared" si="19"/>
        <v>7.52</v>
      </c>
      <c r="H516" s="1">
        <f>ROUND((E516*G516),2)</f>
        <v>6416.82</v>
      </c>
    </row>
    <row r="517" spans="1:8" x14ac:dyDescent="0.25">
      <c r="A517" s="15" t="s">
        <v>1069</v>
      </c>
      <c r="C517" s="11" t="s">
        <v>1070</v>
      </c>
      <c r="G517" s="32" t="str">
        <f t="shared" si="19"/>
        <v/>
      </c>
    </row>
    <row r="518" spans="1:8" x14ac:dyDescent="0.25">
      <c r="A518" s="15" t="s">
        <v>1071</v>
      </c>
      <c r="B518" s="2" t="s">
        <v>1072</v>
      </c>
      <c r="C518" s="11" t="s">
        <v>1073</v>
      </c>
      <c r="D518" s="2" t="s">
        <v>28</v>
      </c>
      <c r="E518" s="1">
        <v>9.23</v>
      </c>
      <c r="F518" s="29">
        <v>159.71</v>
      </c>
      <c r="G518" s="32">
        <f t="shared" si="19"/>
        <v>159.71</v>
      </c>
      <c r="H518" s="1">
        <f>ROUND((E518*G518),2)</f>
        <v>1474.12</v>
      </c>
    </row>
    <row r="519" spans="1:8" x14ac:dyDescent="0.25">
      <c r="G519" s="32" t="str">
        <f t="shared" si="19"/>
        <v/>
      </c>
    </row>
    <row r="520" spans="1:8" x14ac:dyDescent="0.25">
      <c r="C520" s="11" t="s">
        <v>348</v>
      </c>
      <c r="G520" s="32" t="str">
        <f t="shared" si="19"/>
        <v/>
      </c>
      <c r="H520" s="1">
        <f>SUM(H506:H518)</f>
        <v>67530.320000000007</v>
      </c>
    </row>
    <row r="521" spans="1:8" x14ac:dyDescent="0.25">
      <c r="G521" s="32" t="str">
        <f t="shared" si="19"/>
        <v/>
      </c>
    </row>
    <row r="522" spans="1:8" x14ac:dyDescent="0.25">
      <c r="A522" s="15" t="s">
        <v>1074</v>
      </c>
      <c r="C522" s="11" t="s">
        <v>1075</v>
      </c>
      <c r="G522" s="32" t="str">
        <f t="shared" ref="G522:G585" si="22">IF(F522&gt;0,ROUND(F522*(1-$H$2),2),"")</f>
        <v/>
      </c>
    </row>
    <row r="523" spans="1:8" x14ac:dyDescent="0.25">
      <c r="A523" s="15" t="s">
        <v>1076</v>
      </c>
      <c r="C523" s="11" t="s">
        <v>1077</v>
      </c>
      <c r="G523" s="32" t="str">
        <f t="shared" si="22"/>
        <v/>
      </c>
    </row>
    <row r="524" spans="1:8" x14ac:dyDescent="0.25">
      <c r="A524" s="15" t="s">
        <v>1078</v>
      </c>
      <c r="B524" s="2" t="s">
        <v>479</v>
      </c>
      <c r="C524" s="11" t="s">
        <v>480</v>
      </c>
      <c r="D524" s="2" t="s">
        <v>28</v>
      </c>
      <c r="E524" s="1">
        <v>2647.48</v>
      </c>
      <c r="F524" s="29">
        <v>17.36</v>
      </c>
      <c r="G524" s="32">
        <f t="shared" si="22"/>
        <v>17.36</v>
      </c>
      <c r="H524" s="1">
        <f>ROUND((E524*G524),2)</f>
        <v>45960.25</v>
      </c>
    </row>
    <row r="525" spans="1:8" x14ac:dyDescent="0.25">
      <c r="A525" s="15" t="s">
        <v>1079</v>
      </c>
      <c r="C525" s="11" t="s">
        <v>1080</v>
      </c>
      <c r="G525" s="32" t="str">
        <f t="shared" si="22"/>
        <v/>
      </c>
    </row>
    <row r="526" spans="1:8" x14ac:dyDescent="0.25">
      <c r="A526" s="15" t="s">
        <v>1081</v>
      </c>
      <c r="B526" s="2" t="s">
        <v>1082</v>
      </c>
      <c r="C526" s="11" t="s">
        <v>1083</v>
      </c>
      <c r="D526" s="2" t="s">
        <v>28</v>
      </c>
      <c r="E526" s="1">
        <v>1.54</v>
      </c>
      <c r="F526" s="29">
        <v>16.63</v>
      </c>
      <c r="G526" s="32">
        <f t="shared" si="22"/>
        <v>16.63</v>
      </c>
      <c r="H526" s="1">
        <f>ROUND((E526*G526),2)</f>
        <v>25.61</v>
      </c>
    </row>
    <row r="527" spans="1:8" x14ac:dyDescent="0.25">
      <c r="A527" s="15" t="s">
        <v>1084</v>
      </c>
      <c r="B527" s="2" t="s">
        <v>1085</v>
      </c>
      <c r="C527" s="11" t="s">
        <v>480</v>
      </c>
      <c r="D527" s="2" t="s">
        <v>28</v>
      </c>
      <c r="E527" s="1">
        <v>1067.6500000000001</v>
      </c>
      <c r="F527" s="29">
        <v>17.36</v>
      </c>
      <c r="G527" s="32">
        <f t="shared" si="22"/>
        <v>17.36</v>
      </c>
      <c r="H527" s="1">
        <f>ROUND((E527*G527),2)</f>
        <v>18534.400000000001</v>
      </c>
    </row>
    <row r="528" spans="1:8" x14ac:dyDescent="0.25">
      <c r="A528" s="15" t="s">
        <v>1086</v>
      </c>
      <c r="C528" s="11" t="s">
        <v>1087</v>
      </c>
      <c r="G528" s="32" t="str">
        <f t="shared" si="22"/>
        <v/>
      </c>
    </row>
    <row r="529" spans="1:8" x14ac:dyDescent="0.25">
      <c r="A529" s="15" t="s">
        <v>1088</v>
      </c>
      <c r="B529" s="2" t="s">
        <v>1089</v>
      </c>
      <c r="C529" s="11" t="s">
        <v>1090</v>
      </c>
      <c r="D529" s="2" t="s">
        <v>28</v>
      </c>
      <c r="E529" s="1">
        <v>9.26</v>
      </c>
      <c r="F529" s="29">
        <v>35.51</v>
      </c>
      <c r="G529" s="32">
        <f t="shared" si="22"/>
        <v>35.51</v>
      </c>
      <c r="H529" s="1">
        <f>ROUND((E529*G529),2)</f>
        <v>328.82</v>
      </c>
    </row>
    <row r="530" spans="1:8" x14ac:dyDescent="0.25">
      <c r="G530" s="32" t="str">
        <f t="shared" si="22"/>
        <v/>
      </c>
    </row>
    <row r="531" spans="1:8" x14ac:dyDescent="0.25">
      <c r="C531" s="11" t="s">
        <v>1091</v>
      </c>
      <c r="G531" s="32" t="str">
        <f t="shared" si="22"/>
        <v/>
      </c>
      <c r="H531" s="1">
        <f>SUM(H523:H529)</f>
        <v>64849.08</v>
      </c>
    </row>
    <row r="532" spans="1:8" x14ac:dyDescent="0.25">
      <c r="G532" s="32" t="str">
        <f t="shared" si="22"/>
        <v/>
      </c>
    </row>
    <row r="533" spans="1:8" x14ac:dyDescent="0.25">
      <c r="A533" s="15" t="s">
        <v>349</v>
      </c>
      <c r="C533" s="11" t="s">
        <v>350</v>
      </c>
      <c r="G533" s="32" t="str">
        <f t="shared" si="22"/>
        <v/>
      </c>
    </row>
    <row r="534" spans="1:8" x14ac:dyDescent="0.25">
      <c r="A534" s="15" t="s">
        <v>1092</v>
      </c>
      <c r="C534" s="11" t="s">
        <v>1093</v>
      </c>
      <c r="G534" s="32" t="str">
        <f t="shared" si="22"/>
        <v/>
      </c>
    </row>
    <row r="535" spans="1:8" x14ac:dyDescent="0.25">
      <c r="A535" s="15" t="s">
        <v>1094</v>
      </c>
      <c r="B535" s="2" t="s">
        <v>1095</v>
      </c>
      <c r="C535" s="11" t="s">
        <v>1096</v>
      </c>
      <c r="D535" s="2" t="s">
        <v>28</v>
      </c>
      <c r="E535" s="1">
        <v>56.47</v>
      </c>
      <c r="F535" s="29">
        <v>4.42</v>
      </c>
      <c r="G535" s="32">
        <f t="shared" si="22"/>
        <v>4.42</v>
      </c>
      <c r="H535" s="1">
        <f>ROUND((E535*G535),2)</f>
        <v>249.6</v>
      </c>
    </row>
    <row r="536" spans="1:8" x14ac:dyDescent="0.25">
      <c r="A536" s="15" t="s">
        <v>1097</v>
      </c>
      <c r="C536" s="11" t="s">
        <v>138</v>
      </c>
      <c r="G536" s="32" t="str">
        <f t="shared" si="22"/>
        <v/>
      </c>
    </row>
    <row r="537" spans="1:8" x14ac:dyDescent="0.25">
      <c r="A537" s="15" t="s">
        <v>1098</v>
      </c>
      <c r="B537" s="2" t="s">
        <v>1099</v>
      </c>
      <c r="C537" s="11" t="s">
        <v>1100</v>
      </c>
      <c r="D537" s="2" t="s">
        <v>16</v>
      </c>
      <c r="E537" s="1">
        <v>1</v>
      </c>
      <c r="F537" s="29">
        <v>62.76</v>
      </c>
      <c r="G537" s="32">
        <f t="shared" si="22"/>
        <v>62.76</v>
      </c>
      <c r="H537" s="1">
        <f>ROUND((E537*G537),2)</f>
        <v>62.76</v>
      </c>
    </row>
    <row r="538" spans="1:8" x14ac:dyDescent="0.25">
      <c r="A538" s="15" t="s">
        <v>1101</v>
      </c>
      <c r="B538" s="2" t="s">
        <v>1102</v>
      </c>
      <c r="C538" s="11" t="s">
        <v>1103</v>
      </c>
      <c r="D538" s="2" t="s">
        <v>16</v>
      </c>
      <c r="E538" s="1">
        <v>16</v>
      </c>
      <c r="F538" s="29">
        <v>13.42</v>
      </c>
      <c r="G538" s="32">
        <f t="shared" si="22"/>
        <v>13.42</v>
      </c>
      <c r="H538" s="1">
        <f>ROUND((E538*G538),2)</f>
        <v>214.72</v>
      </c>
    </row>
    <row r="539" spans="1:8" x14ac:dyDescent="0.25">
      <c r="A539" s="15" t="s">
        <v>1104</v>
      </c>
      <c r="C539" s="11" t="s">
        <v>1105</v>
      </c>
      <c r="G539" s="32" t="str">
        <f t="shared" si="22"/>
        <v/>
      </c>
    </row>
    <row r="540" spans="1:8" x14ac:dyDescent="0.25">
      <c r="A540" s="15" t="s">
        <v>1106</v>
      </c>
      <c r="B540" s="2" t="s">
        <v>1107</v>
      </c>
      <c r="C540" s="11" t="s">
        <v>1108</v>
      </c>
      <c r="D540" s="2" t="s">
        <v>28</v>
      </c>
      <c r="E540" s="1">
        <v>1124.8</v>
      </c>
      <c r="F540" s="29">
        <v>7.84</v>
      </c>
      <c r="G540" s="32">
        <f t="shared" si="22"/>
        <v>7.84</v>
      </c>
      <c r="H540" s="1">
        <f>ROUND((E540*G540),2)</f>
        <v>8818.43</v>
      </c>
    </row>
    <row r="541" spans="1:8" x14ac:dyDescent="0.25">
      <c r="A541" s="15" t="s">
        <v>1109</v>
      </c>
      <c r="C541" s="11" t="s">
        <v>1110</v>
      </c>
      <c r="G541" s="32" t="str">
        <f t="shared" si="22"/>
        <v/>
      </c>
    </row>
    <row r="542" spans="1:8" x14ac:dyDescent="0.25">
      <c r="A542" s="15" t="s">
        <v>1111</v>
      </c>
      <c r="B542" s="2" t="s">
        <v>1112</v>
      </c>
      <c r="C542" s="11" t="s">
        <v>1113</v>
      </c>
      <c r="D542" s="2" t="s">
        <v>1114</v>
      </c>
      <c r="E542" s="1">
        <v>16</v>
      </c>
      <c r="F542" s="29">
        <v>116.3</v>
      </c>
      <c r="G542" s="32">
        <f t="shared" si="22"/>
        <v>116.3</v>
      </c>
      <c r="H542" s="1">
        <f>ROUND((E542*G542),2)</f>
        <v>1860.8</v>
      </c>
    </row>
    <row r="543" spans="1:8" x14ac:dyDescent="0.25">
      <c r="A543" s="15" t="s">
        <v>1115</v>
      </c>
      <c r="B543" s="2" t="s">
        <v>1116</v>
      </c>
      <c r="C543" s="11" t="s">
        <v>1117</v>
      </c>
      <c r="D543" s="2" t="s">
        <v>1114</v>
      </c>
      <c r="E543" s="1">
        <v>16</v>
      </c>
      <c r="F543" s="29">
        <v>2176.83</v>
      </c>
      <c r="G543" s="32">
        <f t="shared" si="22"/>
        <v>2176.83</v>
      </c>
      <c r="H543" s="1">
        <f>ROUND((E543*G543),2)</f>
        <v>34829.279999999999</v>
      </c>
    </row>
    <row r="544" spans="1:8" x14ac:dyDescent="0.25">
      <c r="A544" s="15" t="s">
        <v>1118</v>
      </c>
      <c r="B544" s="2" t="s">
        <v>1119</v>
      </c>
      <c r="C544" s="11" t="s">
        <v>1120</v>
      </c>
      <c r="D544" s="2" t="s">
        <v>257</v>
      </c>
      <c r="E544" s="1">
        <v>16</v>
      </c>
      <c r="F544" s="29">
        <v>320.48</v>
      </c>
      <c r="G544" s="32">
        <f t="shared" si="22"/>
        <v>320.48</v>
      </c>
      <c r="H544" s="1">
        <f>ROUND((E544*G544),2)</f>
        <v>5127.68</v>
      </c>
    </row>
    <row r="545" spans="1:8" x14ac:dyDescent="0.25">
      <c r="G545" s="32" t="str">
        <f t="shared" si="22"/>
        <v/>
      </c>
    </row>
    <row r="546" spans="1:8" x14ac:dyDescent="0.25">
      <c r="C546" s="11" t="s">
        <v>356</v>
      </c>
      <c r="G546" s="32" t="str">
        <f t="shared" si="22"/>
        <v/>
      </c>
      <c r="H546" s="1">
        <f>SUM(H534:H544)</f>
        <v>51163.27</v>
      </c>
    </row>
    <row r="547" spans="1:8" x14ac:dyDescent="0.25">
      <c r="G547" s="32" t="str">
        <f t="shared" si="22"/>
        <v/>
      </c>
    </row>
    <row r="548" spans="1:8" x14ac:dyDescent="0.25">
      <c r="G548" s="32" t="str">
        <f t="shared" si="22"/>
        <v/>
      </c>
    </row>
    <row r="549" spans="1:8" s="3" customFormat="1" x14ac:dyDescent="0.25">
      <c r="A549" s="14"/>
      <c r="B549" s="4"/>
      <c r="C549" s="12" t="s">
        <v>167</v>
      </c>
      <c r="D549" s="4"/>
      <c r="E549" s="8"/>
      <c r="F549" s="30"/>
      <c r="G549" s="32" t="str">
        <f t="shared" si="22"/>
        <v/>
      </c>
      <c r="H549" s="8">
        <f>H305+H327+H339+H351+H359+H430+H458+H467+H487+H503+H520+H531+H546</f>
        <v>989464.98</v>
      </c>
    </row>
    <row r="550" spans="1:8" s="3" customFormat="1" x14ac:dyDescent="0.25">
      <c r="A550" s="14"/>
      <c r="B550" s="4"/>
      <c r="C550" s="12" t="s">
        <v>1121</v>
      </c>
      <c r="D550" s="4"/>
      <c r="E550" s="8"/>
      <c r="F550" s="30"/>
      <c r="G550" s="32" t="str">
        <f t="shared" si="22"/>
        <v/>
      </c>
      <c r="H550" s="8">
        <f>H549*4</f>
        <v>3957859.92</v>
      </c>
    </row>
    <row r="551" spans="1:8" s="3" customFormat="1" x14ac:dyDescent="0.25">
      <c r="A551" s="14"/>
      <c r="B551" s="4"/>
      <c r="C551" s="12"/>
      <c r="D551" s="4"/>
      <c r="E551" s="8"/>
      <c r="F551" s="30"/>
      <c r="G551" s="32" t="str">
        <f t="shared" si="22"/>
        <v/>
      </c>
      <c r="H551" s="8"/>
    </row>
    <row r="552" spans="1:8" s="3" customFormat="1" x14ac:dyDescent="0.25">
      <c r="A552" s="14" t="s">
        <v>1122</v>
      </c>
      <c r="B552" s="4"/>
      <c r="C552" s="12"/>
      <c r="D552" s="4"/>
      <c r="E552" s="8"/>
      <c r="F552" s="30"/>
      <c r="G552" s="32" t="str">
        <f t="shared" si="22"/>
        <v/>
      </c>
      <c r="H552" s="8"/>
    </row>
    <row r="553" spans="1:8" x14ac:dyDescent="0.25">
      <c r="G553" s="32" t="str">
        <f t="shared" si="22"/>
        <v/>
      </c>
    </row>
    <row r="554" spans="1:8" x14ac:dyDescent="0.25">
      <c r="A554" s="15" t="s">
        <v>1123</v>
      </c>
      <c r="C554" s="11" t="s">
        <v>1124</v>
      </c>
      <c r="G554" s="32" t="str">
        <f t="shared" si="22"/>
        <v/>
      </c>
    </row>
    <row r="555" spans="1:8" x14ac:dyDescent="0.25">
      <c r="A555" s="15" t="s">
        <v>1125</v>
      </c>
      <c r="C555" s="11" t="s">
        <v>1126</v>
      </c>
      <c r="G555" s="32" t="str">
        <f t="shared" si="22"/>
        <v/>
      </c>
    </row>
    <row r="556" spans="1:8" x14ac:dyDescent="0.25">
      <c r="A556" s="15" t="s">
        <v>1329</v>
      </c>
      <c r="B556" s="2" t="s">
        <v>38</v>
      </c>
      <c r="C556" s="11" t="s">
        <v>1128</v>
      </c>
      <c r="D556" s="2" t="s">
        <v>34</v>
      </c>
      <c r="E556" s="1">
        <v>44.45</v>
      </c>
      <c r="F556" s="29">
        <v>6.17</v>
      </c>
      <c r="G556" s="32">
        <f t="shared" si="22"/>
        <v>6.17</v>
      </c>
      <c r="H556" s="1">
        <f>ROUND((E556*G556),2)</f>
        <v>274.26</v>
      </c>
    </row>
    <row r="557" spans="1:8" x14ac:dyDescent="0.25">
      <c r="A557" s="15" t="s">
        <v>1127</v>
      </c>
      <c r="B557" s="2" t="s">
        <v>1130</v>
      </c>
      <c r="C557" s="11" t="s">
        <v>1131</v>
      </c>
      <c r="D557" s="2" t="s">
        <v>34</v>
      </c>
      <c r="E557" s="1">
        <v>7.72</v>
      </c>
      <c r="F557" s="29">
        <v>37.950000000000003</v>
      </c>
      <c r="G557" s="32">
        <f t="shared" si="22"/>
        <v>37.950000000000003</v>
      </c>
      <c r="H557" s="1">
        <f>ROUND((E557*G557),2)</f>
        <v>292.97000000000003</v>
      </c>
    </row>
    <row r="558" spans="1:8" x14ac:dyDescent="0.25">
      <c r="A558" s="15" t="s">
        <v>1132</v>
      </c>
      <c r="B558" s="2" t="s">
        <v>1133</v>
      </c>
      <c r="C558" s="11" t="s">
        <v>1134</v>
      </c>
      <c r="D558" s="2" t="s">
        <v>34</v>
      </c>
      <c r="E558" s="1">
        <v>36.6</v>
      </c>
      <c r="F558" s="29">
        <v>42.17</v>
      </c>
      <c r="G558" s="32">
        <f t="shared" si="22"/>
        <v>42.17</v>
      </c>
      <c r="H558" s="1">
        <f>ROUND((E558*G558),2)</f>
        <v>1543.42</v>
      </c>
    </row>
    <row r="559" spans="1:8" x14ac:dyDescent="0.25">
      <c r="A559" s="15" t="s">
        <v>1135</v>
      </c>
      <c r="B559" s="2" t="s">
        <v>395</v>
      </c>
      <c r="C559" s="11" t="s">
        <v>396</v>
      </c>
      <c r="D559" s="2" t="s">
        <v>28</v>
      </c>
      <c r="E559" s="1">
        <v>14.04</v>
      </c>
      <c r="F559" s="29">
        <v>5.62</v>
      </c>
      <c r="G559" s="32">
        <f t="shared" si="22"/>
        <v>5.62</v>
      </c>
      <c r="H559" s="1">
        <f>ROUND((E559*G559),2)</f>
        <v>78.900000000000006</v>
      </c>
    </row>
    <row r="560" spans="1:8" x14ac:dyDescent="0.25">
      <c r="A560" s="15" t="s">
        <v>1136</v>
      </c>
      <c r="B560" s="2" t="s">
        <v>43</v>
      </c>
      <c r="C560" s="11" t="s">
        <v>1137</v>
      </c>
      <c r="D560" s="2" t="s">
        <v>28</v>
      </c>
      <c r="E560" s="1">
        <v>260.25</v>
      </c>
      <c r="F560" s="29">
        <v>4.4400000000000004</v>
      </c>
      <c r="G560" s="32">
        <f t="shared" si="22"/>
        <v>4.4400000000000004</v>
      </c>
      <c r="H560" s="1">
        <f>ROUND((E560*G560),2)</f>
        <v>1155.51</v>
      </c>
    </row>
    <row r="561" spans="1:8" x14ac:dyDescent="0.25">
      <c r="A561" s="15" t="s">
        <v>1138</v>
      </c>
      <c r="C561" s="11" t="s">
        <v>1139</v>
      </c>
      <c r="G561" s="32" t="str">
        <f t="shared" si="22"/>
        <v/>
      </c>
    </row>
    <row r="562" spans="1:8" x14ac:dyDescent="0.25">
      <c r="A562" s="15" t="s">
        <v>1140</v>
      </c>
      <c r="B562" s="2" t="s">
        <v>1141</v>
      </c>
      <c r="C562" s="11" t="s">
        <v>1142</v>
      </c>
      <c r="D562" s="2" t="s">
        <v>34</v>
      </c>
      <c r="E562" s="1">
        <v>0.65</v>
      </c>
      <c r="F562" s="29">
        <v>665.9</v>
      </c>
      <c r="G562" s="32">
        <f t="shared" si="22"/>
        <v>665.9</v>
      </c>
      <c r="H562" s="1">
        <f>ROUND((E562*G562),2)</f>
        <v>432.84</v>
      </c>
    </row>
    <row r="563" spans="1:8" x14ac:dyDescent="0.25">
      <c r="A563" s="15" t="s">
        <v>1143</v>
      </c>
      <c r="B563" s="2" t="s">
        <v>1144</v>
      </c>
      <c r="C563" s="11" t="s">
        <v>1145</v>
      </c>
      <c r="D563" s="2" t="s">
        <v>59</v>
      </c>
      <c r="E563" s="1">
        <v>7.28</v>
      </c>
      <c r="F563" s="29">
        <v>23.92</v>
      </c>
      <c r="G563" s="32">
        <f t="shared" si="22"/>
        <v>23.92</v>
      </c>
      <c r="H563" s="1">
        <f>ROUND((E563*G563),2)</f>
        <v>174.14</v>
      </c>
    </row>
    <row r="564" spans="1:8" x14ac:dyDescent="0.25">
      <c r="A564" s="15" t="s">
        <v>1146</v>
      </c>
      <c r="C564" s="11" t="s">
        <v>1147</v>
      </c>
      <c r="G564" s="32" t="str">
        <f t="shared" si="22"/>
        <v/>
      </c>
    </row>
    <row r="565" spans="1:8" ht="30" x14ac:dyDescent="0.25">
      <c r="A565" s="15" t="s">
        <v>1148</v>
      </c>
      <c r="B565" s="2" t="s">
        <v>1149</v>
      </c>
      <c r="C565" s="11" t="s">
        <v>1150</v>
      </c>
      <c r="D565" s="2" t="s">
        <v>34</v>
      </c>
      <c r="E565" s="1">
        <v>3.62</v>
      </c>
      <c r="F565" s="29">
        <v>903.32</v>
      </c>
      <c r="G565" s="32">
        <f t="shared" si="22"/>
        <v>903.32</v>
      </c>
      <c r="H565" s="1">
        <f>ROUND((E565*G565),2)</f>
        <v>3270.02</v>
      </c>
    </row>
    <row r="566" spans="1:8" ht="30" x14ac:dyDescent="0.25">
      <c r="A566" s="15" t="s">
        <v>1151</v>
      </c>
      <c r="B566" s="2" t="s">
        <v>1152</v>
      </c>
      <c r="C566" s="11" t="s">
        <v>1153</v>
      </c>
      <c r="D566" s="2" t="s">
        <v>59</v>
      </c>
      <c r="E566" s="1">
        <v>7.51</v>
      </c>
      <c r="F566" s="29">
        <v>23.35</v>
      </c>
      <c r="G566" s="32">
        <f t="shared" si="22"/>
        <v>23.35</v>
      </c>
      <c r="H566" s="1">
        <f>ROUND((E566*G566),2)</f>
        <v>175.36</v>
      </c>
    </row>
    <row r="567" spans="1:8" x14ac:dyDescent="0.25">
      <c r="A567" s="15" t="s">
        <v>1154</v>
      </c>
      <c r="C567" s="11" t="s">
        <v>1155</v>
      </c>
      <c r="G567" s="32" t="str">
        <f t="shared" si="22"/>
        <v/>
      </c>
    </row>
    <row r="568" spans="1:8" x14ac:dyDescent="0.25">
      <c r="A568" s="15" t="s">
        <v>1156</v>
      </c>
      <c r="B568" s="2" t="s">
        <v>1157</v>
      </c>
      <c r="C568" s="11" t="s">
        <v>1158</v>
      </c>
      <c r="D568" s="2" t="s">
        <v>28</v>
      </c>
      <c r="E568" s="1">
        <v>22.38</v>
      </c>
      <c r="F568" s="29">
        <v>63.05</v>
      </c>
      <c r="G568" s="32">
        <f t="shared" si="22"/>
        <v>63.05</v>
      </c>
      <c r="H568" s="1">
        <f t="shared" ref="H568:H573" si="23">ROUND((E568*G568),2)</f>
        <v>1411.06</v>
      </c>
    </row>
    <row r="569" spans="1:8" x14ac:dyDescent="0.25">
      <c r="A569" s="15" t="s">
        <v>1159</v>
      </c>
      <c r="B569" s="2" t="s">
        <v>1160</v>
      </c>
      <c r="C569" s="11" t="s">
        <v>1161</v>
      </c>
      <c r="D569" s="2" t="s">
        <v>28</v>
      </c>
      <c r="E569" s="1">
        <v>260.25</v>
      </c>
      <c r="F569" s="29">
        <v>1.94</v>
      </c>
      <c r="G569" s="32">
        <f t="shared" si="22"/>
        <v>1.94</v>
      </c>
      <c r="H569" s="1">
        <f t="shared" si="23"/>
        <v>504.89</v>
      </c>
    </row>
    <row r="570" spans="1:8" x14ac:dyDescent="0.25">
      <c r="A570" s="15" t="s">
        <v>1162</v>
      </c>
      <c r="B570" s="2" t="s">
        <v>1163</v>
      </c>
      <c r="C570" s="11" t="s">
        <v>1164</v>
      </c>
      <c r="D570" s="2" t="s">
        <v>34</v>
      </c>
      <c r="E570" s="1">
        <v>62.91</v>
      </c>
      <c r="F570" s="29">
        <v>637.29</v>
      </c>
      <c r="G570" s="32">
        <f t="shared" si="22"/>
        <v>637.29</v>
      </c>
      <c r="H570" s="1">
        <f t="shared" si="23"/>
        <v>40091.910000000003</v>
      </c>
    </row>
    <row r="571" spans="1:8" x14ac:dyDescent="0.25">
      <c r="A571" s="15" t="s">
        <v>1165</v>
      </c>
      <c r="B571" s="2" t="s">
        <v>1166</v>
      </c>
      <c r="C571" s="11" t="s">
        <v>1167</v>
      </c>
      <c r="D571" s="2" t="s">
        <v>16</v>
      </c>
      <c r="E571" s="1">
        <v>41.74</v>
      </c>
      <c r="F571" s="29">
        <v>1052.93</v>
      </c>
      <c r="G571" s="32">
        <f t="shared" si="22"/>
        <v>1052.93</v>
      </c>
      <c r="H571" s="1">
        <f t="shared" si="23"/>
        <v>43949.3</v>
      </c>
    </row>
    <row r="572" spans="1:8" x14ac:dyDescent="0.25">
      <c r="A572" s="15" t="s">
        <v>1168</v>
      </c>
      <c r="B572" s="2" t="s">
        <v>1169</v>
      </c>
      <c r="C572" s="11" t="s">
        <v>1170</v>
      </c>
      <c r="D572" s="2" t="s">
        <v>16</v>
      </c>
      <c r="E572" s="1">
        <v>1</v>
      </c>
      <c r="F572" s="29">
        <v>1609.85</v>
      </c>
      <c r="G572" s="32">
        <f t="shared" si="22"/>
        <v>1609.85</v>
      </c>
      <c r="H572" s="1">
        <f t="shared" si="23"/>
        <v>1609.85</v>
      </c>
    </row>
    <row r="573" spans="1:8" ht="30" x14ac:dyDescent="0.25">
      <c r="A573" s="15" t="s">
        <v>1171</v>
      </c>
      <c r="B573" s="2" t="s">
        <v>1172</v>
      </c>
      <c r="C573" s="11" t="s">
        <v>1173</v>
      </c>
      <c r="D573" s="2" t="s">
        <v>660</v>
      </c>
      <c r="E573" s="1">
        <v>816</v>
      </c>
      <c r="F573" s="29">
        <v>10.45</v>
      </c>
      <c r="G573" s="32">
        <f t="shared" si="22"/>
        <v>10.45</v>
      </c>
      <c r="H573" s="1">
        <f t="shared" si="23"/>
        <v>8527.2000000000007</v>
      </c>
    </row>
    <row r="574" spans="1:8" x14ac:dyDescent="0.25">
      <c r="A574" s="15" t="s">
        <v>1174</v>
      </c>
      <c r="C574" s="11" t="s">
        <v>1175</v>
      </c>
      <c r="G574" s="32" t="str">
        <f t="shared" si="22"/>
        <v/>
      </c>
    </row>
    <row r="575" spans="1:8" x14ac:dyDescent="0.25">
      <c r="A575" s="15" t="s">
        <v>1176</v>
      </c>
      <c r="B575" s="2" t="s">
        <v>1177</v>
      </c>
      <c r="C575" s="11" t="s">
        <v>1178</v>
      </c>
      <c r="D575" s="2" t="s">
        <v>34</v>
      </c>
      <c r="E575" s="1">
        <v>8.42</v>
      </c>
      <c r="F575" s="29">
        <v>665.9</v>
      </c>
      <c r="G575" s="32">
        <f t="shared" si="22"/>
        <v>665.9</v>
      </c>
      <c r="H575" s="1">
        <f>ROUND((E575*G575),2)</f>
        <v>5606.88</v>
      </c>
    </row>
    <row r="576" spans="1:8" x14ac:dyDescent="0.25">
      <c r="A576" s="15" t="s">
        <v>1179</v>
      </c>
      <c r="B576" s="2" t="s">
        <v>1180</v>
      </c>
      <c r="C576" s="11" t="s">
        <v>1181</v>
      </c>
      <c r="D576" s="2" t="s">
        <v>660</v>
      </c>
      <c r="E576" s="1">
        <v>447</v>
      </c>
      <c r="F576" s="29">
        <v>11.42</v>
      </c>
      <c r="G576" s="32">
        <f t="shared" si="22"/>
        <v>11.42</v>
      </c>
      <c r="H576" s="1">
        <f>ROUND((E576*G576),2)</f>
        <v>5104.74</v>
      </c>
    </row>
    <row r="577" spans="1:8" x14ac:dyDescent="0.25">
      <c r="A577" s="15" t="s">
        <v>1182</v>
      </c>
      <c r="C577" s="11" t="s">
        <v>1183</v>
      </c>
      <c r="G577" s="32" t="str">
        <f t="shared" si="22"/>
        <v/>
      </c>
    </row>
    <row r="578" spans="1:8" ht="30" x14ac:dyDescent="0.25">
      <c r="A578" s="15" t="s">
        <v>1184</v>
      </c>
      <c r="B578" s="2" t="s">
        <v>1185</v>
      </c>
      <c r="C578" s="11" t="s">
        <v>1186</v>
      </c>
      <c r="D578" s="2" t="s">
        <v>59</v>
      </c>
      <c r="E578" s="1">
        <v>643.5</v>
      </c>
      <c r="F578" s="29">
        <v>306.08999999999997</v>
      </c>
      <c r="G578" s="32">
        <f t="shared" si="22"/>
        <v>306.08999999999997</v>
      </c>
      <c r="H578" s="1">
        <f>ROUND((E578*G578),2)</f>
        <v>196968.92</v>
      </c>
    </row>
    <row r="579" spans="1:8" x14ac:dyDescent="0.25">
      <c r="G579" s="32" t="str">
        <f t="shared" si="22"/>
        <v/>
      </c>
    </row>
    <row r="580" spans="1:8" x14ac:dyDescent="0.25">
      <c r="C580" s="11" t="s">
        <v>1187</v>
      </c>
      <c r="G580" s="32" t="str">
        <f t="shared" si="22"/>
        <v/>
      </c>
      <c r="H580" s="1">
        <f>SUM(H555:H578)</f>
        <v>311172.17</v>
      </c>
    </row>
    <row r="581" spans="1:8" x14ac:dyDescent="0.25">
      <c r="G581" s="32" t="str">
        <f t="shared" si="22"/>
        <v/>
      </c>
    </row>
    <row r="582" spans="1:8" x14ac:dyDescent="0.25">
      <c r="G582" s="32" t="str">
        <f t="shared" si="22"/>
        <v/>
      </c>
    </row>
    <row r="583" spans="1:8" s="3" customFormat="1" x14ac:dyDescent="0.25">
      <c r="A583" s="14"/>
      <c r="B583" s="4"/>
      <c r="C583" s="12" t="s">
        <v>167</v>
      </c>
      <c r="D583" s="4"/>
      <c r="E583" s="8"/>
      <c r="F583" s="30"/>
      <c r="G583" s="32" t="str">
        <f t="shared" si="22"/>
        <v/>
      </c>
      <c r="H583" s="8">
        <f>H580</f>
        <v>311172.17</v>
      </c>
    </row>
    <row r="584" spans="1:8" s="3" customFormat="1" x14ac:dyDescent="0.25">
      <c r="A584" s="14"/>
      <c r="B584" s="4"/>
      <c r="C584" s="12" t="s">
        <v>1121</v>
      </c>
      <c r="D584" s="4"/>
      <c r="E584" s="8"/>
      <c r="F584" s="30"/>
      <c r="G584" s="32" t="str">
        <f t="shared" si="22"/>
        <v/>
      </c>
      <c r="H584" s="8">
        <f>H583*4</f>
        <v>1244688.68</v>
      </c>
    </row>
    <row r="585" spans="1:8" s="3" customFormat="1" x14ac:dyDescent="0.25">
      <c r="A585" s="14"/>
      <c r="B585" s="4"/>
      <c r="C585" s="12"/>
      <c r="D585" s="4"/>
      <c r="E585" s="8"/>
      <c r="F585" s="30"/>
      <c r="G585" s="32" t="str">
        <f t="shared" si="22"/>
        <v/>
      </c>
      <c r="H585" s="8"/>
    </row>
    <row r="586" spans="1:8" s="3" customFormat="1" x14ac:dyDescent="0.25">
      <c r="A586" s="14" t="s">
        <v>1188</v>
      </c>
      <c r="B586" s="4"/>
      <c r="C586" s="12"/>
      <c r="D586" s="4"/>
      <c r="E586" s="8"/>
      <c r="F586" s="30"/>
      <c r="G586" s="32" t="str">
        <f t="shared" ref="G586:G649" si="24">IF(F586&gt;0,ROUND(F586*(1-$H$2),2),"")</f>
        <v/>
      </c>
      <c r="H586" s="8"/>
    </row>
    <row r="587" spans="1:8" x14ac:dyDescent="0.25">
      <c r="G587" s="32" t="str">
        <f t="shared" si="24"/>
        <v/>
      </c>
    </row>
    <row r="588" spans="1:8" x14ac:dyDescent="0.25">
      <c r="A588" s="15" t="s">
        <v>625</v>
      </c>
      <c r="C588" s="11" t="s">
        <v>626</v>
      </c>
      <c r="G588" s="32" t="str">
        <f t="shared" si="24"/>
        <v/>
      </c>
    </row>
    <row r="589" spans="1:8" x14ac:dyDescent="0.25">
      <c r="A589" s="15" t="s">
        <v>627</v>
      </c>
      <c r="C589" s="11" t="s">
        <v>628</v>
      </c>
      <c r="G589" s="32" t="str">
        <f t="shared" si="24"/>
        <v/>
      </c>
    </row>
    <row r="590" spans="1:8" x14ac:dyDescent="0.25">
      <c r="A590" s="15" t="s">
        <v>629</v>
      </c>
      <c r="B590" s="2" t="s">
        <v>630</v>
      </c>
      <c r="C590" s="11" t="s">
        <v>1189</v>
      </c>
      <c r="D590" s="2" t="s">
        <v>28</v>
      </c>
      <c r="E590" s="1">
        <v>38.4</v>
      </c>
      <c r="F590" s="29">
        <v>11.06</v>
      </c>
      <c r="G590" s="32">
        <f t="shared" si="24"/>
        <v>11.06</v>
      </c>
      <c r="H590" s="1">
        <f>ROUND((E590*G590),2)</f>
        <v>424.7</v>
      </c>
    </row>
    <row r="591" spans="1:8" x14ac:dyDescent="0.25">
      <c r="G591" s="32" t="str">
        <f t="shared" si="24"/>
        <v/>
      </c>
    </row>
    <row r="592" spans="1:8" x14ac:dyDescent="0.25">
      <c r="C592" s="11" t="s">
        <v>632</v>
      </c>
      <c r="G592" s="32" t="str">
        <f t="shared" si="24"/>
        <v/>
      </c>
      <c r="H592" s="1">
        <f>SUM(H589:H590)</f>
        <v>424.7</v>
      </c>
    </row>
    <row r="593" spans="1:8" x14ac:dyDescent="0.25">
      <c r="G593" s="32" t="str">
        <f t="shared" si="24"/>
        <v/>
      </c>
    </row>
    <row r="594" spans="1:8" x14ac:dyDescent="0.25">
      <c r="A594" s="15" t="s">
        <v>1123</v>
      </c>
      <c r="C594" s="11" t="s">
        <v>1124</v>
      </c>
      <c r="G594" s="32" t="str">
        <f t="shared" si="24"/>
        <v/>
      </c>
    </row>
    <row r="595" spans="1:8" x14ac:dyDescent="0.25">
      <c r="A595" s="15" t="s">
        <v>1125</v>
      </c>
      <c r="C595" s="11" t="s">
        <v>1126</v>
      </c>
      <c r="G595" s="32" t="str">
        <f t="shared" si="24"/>
        <v/>
      </c>
    </row>
    <row r="596" spans="1:8" x14ac:dyDescent="0.25">
      <c r="A596" s="15" t="s">
        <v>1127</v>
      </c>
      <c r="B596" s="2" t="s">
        <v>1130</v>
      </c>
      <c r="C596" s="11" t="s">
        <v>1131</v>
      </c>
      <c r="D596" s="2" t="s">
        <v>34</v>
      </c>
      <c r="E596" s="1">
        <v>2.17</v>
      </c>
      <c r="F596" s="29">
        <v>37.950000000000003</v>
      </c>
      <c r="G596" s="32">
        <f t="shared" si="24"/>
        <v>37.950000000000003</v>
      </c>
      <c r="H596" s="1">
        <f>ROUND((E596*G596),2)</f>
        <v>82.35</v>
      </c>
    </row>
    <row r="597" spans="1:8" x14ac:dyDescent="0.25">
      <c r="A597" s="15" t="s">
        <v>1129</v>
      </c>
      <c r="B597" s="2" t="s">
        <v>1190</v>
      </c>
      <c r="C597" s="11" t="s">
        <v>1191</v>
      </c>
      <c r="D597" s="2" t="s">
        <v>28</v>
      </c>
      <c r="E597" s="1">
        <v>2.48</v>
      </c>
      <c r="F597" s="29">
        <v>5.62</v>
      </c>
      <c r="G597" s="32">
        <f t="shared" si="24"/>
        <v>5.62</v>
      </c>
      <c r="H597" s="1">
        <f>ROUND((E597*G597),2)</f>
        <v>13.94</v>
      </c>
    </row>
    <row r="598" spans="1:8" x14ac:dyDescent="0.25">
      <c r="A598" s="15" t="s">
        <v>1192</v>
      </c>
      <c r="B598" s="2" t="s">
        <v>1193</v>
      </c>
      <c r="C598" s="11" t="s">
        <v>1194</v>
      </c>
      <c r="D598" s="2" t="s">
        <v>28</v>
      </c>
      <c r="E598" s="1">
        <v>35.92</v>
      </c>
      <c r="F598" s="29">
        <v>4.92</v>
      </c>
      <c r="G598" s="32">
        <f t="shared" si="24"/>
        <v>4.92</v>
      </c>
      <c r="H598" s="1">
        <f>ROUND((E598*G598),2)</f>
        <v>176.73</v>
      </c>
    </row>
    <row r="599" spans="1:8" x14ac:dyDescent="0.25">
      <c r="A599" s="15" t="s">
        <v>1195</v>
      </c>
      <c r="C599" s="11" t="s">
        <v>1196</v>
      </c>
      <c r="G599" s="32" t="str">
        <f t="shared" si="24"/>
        <v/>
      </c>
    </row>
    <row r="600" spans="1:8" x14ac:dyDescent="0.25">
      <c r="A600" s="15" t="s">
        <v>1197</v>
      </c>
      <c r="B600" s="2" t="s">
        <v>1157</v>
      </c>
      <c r="C600" s="11" t="s">
        <v>1198</v>
      </c>
      <c r="D600" s="2" t="s">
        <v>28</v>
      </c>
      <c r="E600" s="1">
        <v>7.2</v>
      </c>
      <c r="F600" s="29">
        <v>63.05</v>
      </c>
      <c r="G600" s="32">
        <f t="shared" si="24"/>
        <v>63.05</v>
      </c>
      <c r="H600" s="1">
        <f>ROUND((E600*G600),2)</f>
        <v>453.96</v>
      </c>
    </row>
    <row r="601" spans="1:8" x14ac:dyDescent="0.25">
      <c r="A601" s="15" t="s">
        <v>1199</v>
      </c>
      <c r="B601" s="2" t="s">
        <v>1160</v>
      </c>
      <c r="C601" s="11" t="s">
        <v>1161</v>
      </c>
      <c r="D601" s="2" t="s">
        <v>28</v>
      </c>
      <c r="E601" s="1">
        <v>38.4</v>
      </c>
      <c r="F601" s="29">
        <v>1.94</v>
      </c>
      <c r="G601" s="32">
        <f t="shared" si="24"/>
        <v>1.94</v>
      </c>
      <c r="H601" s="1">
        <f>ROUND((E601*G601),2)</f>
        <v>74.5</v>
      </c>
    </row>
    <row r="602" spans="1:8" x14ac:dyDescent="0.25">
      <c r="A602" s="15" t="s">
        <v>1200</v>
      </c>
      <c r="B602" s="2" t="s">
        <v>1163</v>
      </c>
      <c r="C602" s="11" t="s">
        <v>1201</v>
      </c>
      <c r="D602" s="2" t="s">
        <v>34</v>
      </c>
      <c r="E602" s="1">
        <v>4.6100000000000003</v>
      </c>
      <c r="F602" s="29">
        <v>637.29</v>
      </c>
      <c r="G602" s="32">
        <f t="shared" si="24"/>
        <v>637.29</v>
      </c>
      <c r="H602" s="1">
        <f>ROUND((E602*G602),2)</f>
        <v>2937.91</v>
      </c>
    </row>
    <row r="603" spans="1:8" x14ac:dyDescent="0.25">
      <c r="A603" s="15" t="s">
        <v>1202</v>
      </c>
      <c r="B603" s="2" t="s">
        <v>1203</v>
      </c>
      <c r="C603" s="11" t="s">
        <v>1204</v>
      </c>
      <c r="D603" s="2" t="s">
        <v>257</v>
      </c>
      <c r="E603" s="1">
        <v>6</v>
      </c>
      <c r="F603" s="29">
        <v>434.59</v>
      </c>
      <c r="G603" s="32">
        <f t="shared" si="24"/>
        <v>434.59</v>
      </c>
      <c r="H603" s="1">
        <f>ROUND((E603*G603),2)</f>
        <v>2607.54</v>
      </c>
    </row>
    <row r="604" spans="1:8" x14ac:dyDescent="0.25">
      <c r="A604" s="15" t="s">
        <v>1205</v>
      </c>
      <c r="B604" s="2" t="s">
        <v>1206</v>
      </c>
      <c r="C604" s="11" t="s">
        <v>1207</v>
      </c>
      <c r="D604" s="2" t="s">
        <v>59</v>
      </c>
      <c r="E604" s="1">
        <v>24.8</v>
      </c>
      <c r="F604" s="29">
        <v>15.51</v>
      </c>
      <c r="G604" s="32">
        <f t="shared" si="24"/>
        <v>15.51</v>
      </c>
      <c r="H604" s="1">
        <f>ROUND((E604*G604),2)</f>
        <v>384.65</v>
      </c>
    </row>
    <row r="605" spans="1:8" x14ac:dyDescent="0.25">
      <c r="G605" s="32" t="str">
        <f t="shared" si="24"/>
        <v/>
      </c>
    </row>
    <row r="606" spans="1:8" x14ac:dyDescent="0.25">
      <c r="C606" s="11" t="s">
        <v>1187</v>
      </c>
      <c r="G606" s="32" t="str">
        <f t="shared" si="24"/>
        <v/>
      </c>
      <c r="H606" s="1">
        <f>SUM(H595:H604)</f>
        <v>6731.58</v>
      </c>
    </row>
    <row r="607" spans="1:8" x14ac:dyDescent="0.25">
      <c r="G607" s="32" t="str">
        <f t="shared" si="24"/>
        <v/>
      </c>
    </row>
    <row r="608" spans="1:8" x14ac:dyDescent="0.25">
      <c r="A608" s="15" t="s">
        <v>633</v>
      </c>
      <c r="C608" s="11" t="s">
        <v>634</v>
      </c>
      <c r="G608" s="32" t="str">
        <f t="shared" si="24"/>
        <v/>
      </c>
    </row>
    <row r="609" spans="1:8" x14ac:dyDescent="0.25">
      <c r="A609" s="15" t="s">
        <v>635</v>
      </c>
      <c r="C609" s="11" t="s">
        <v>1208</v>
      </c>
      <c r="G609" s="32" t="str">
        <f t="shared" si="24"/>
        <v/>
      </c>
    </row>
    <row r="610" spans="1:8" x14ac:dyDescent="0.25">
      <c r="A610" s="15" t="s">
        <v>1209</v>
      </c>
      <c r="B610" s="2" t="s">
        <v>1210</v>
      </c>
      <c r="C610" s="11" t="s">
        <v>1211</v>
      </c>
      <c r="D610" s="2" t="s">
        <v>59</v>
      </c>
      <c r="E610" s="1">
        <v>15.73</v>
      </c>
      <c r="F610" s="29">
        <v>163.13999999999999</v>
      </c>
      <c r="G610" s="32">
        <f t="shared" si="24"/>
        <v>163.13999999999999</v>
      </c>
      <c r="H610" s="1">
        <f>ROUND((E610*G610),2)</f>
        <v>2566.19</v>
      </c>
    </row>
    <row r="611" spans="1:8" x14ac:dyDescent="0.25">
      <c r="A611" s="15" t="s">
        <v>661</v>
      </c>
      <c r="C611" s="11" t="s">
        <v>662</v>
      </c>
      <c r="G611" s="32" t="str">
        <f t="shared" si="24"/>
        <v/>
      </c>
    </row>
    <row r="612" spans="1:8" ht="45" x14ac:dyDescent="0.25">
      <c r="A612" s="15" t="s">
        <v>663</v>
      </c>
      <c r="B612" s="2" t="s">
        <v>664</v>
      </c>
      <c r="C612" s="11" t="s">
        <v>665</v>
      </c>
      <c r="D612" s="2" t="s">
        <v>59</v>
      </c>
      <c r="E612" s="1">
        <v>7.7</v>
      </c>
      <c r="F612" s="29">
        <v>45.5</v>
      </c>
      <c r="G612" s="32">
        <f t="shared" si="24"/>
        <v>45.5</v>
      </c>
      <c r="H612" s="1">
        <f>ROUND((E612*G612),2)</f>
        <v>350.35</v>
      </c>
    </row>
    <row r="613" spans="1:8" x14ac:dyDescent="0.25">
      <c r="A613" s="15" t="s">
        <v>672</v>
      </c>
      <c r="C613" s="11" t="s">
        <v>673</v>
      </c>
      <c r="G613" s="32" t="str">
        <f t="shared" si="24"/>
        <v/>
      </c>
    </row>
    <row r="614" spans="1:8" x14ac:dyDescent="0.25">
      <c r="A614" s="15" t="s">
        <v>674</v>
      </c>
      <c r="B614" s="2" t="s">
        <v>675</v>
      </c>
      <c r="C614" s="11" t="s">
        <v>676</v>
      </c>
      <c r="D614" s="2" t="s">
        <v>28</v>
      </c>
      <c r="E614" s="1">
        <v>4.8899999999999997</v>
      </c>
      <c r="F614" s="29">
        <v>85.28</v>
      </c>
      <c r="G614" s="32">
        <f t="shared" si="24"/>
        <v>85.28</v>
      </c>
      <c r="H614" s="1">
        <f>ROUND((E614*G614),2)</f>
        <v>417.02</v>
      </c>
    </row>
    <row r="615" spans="1:8" x14ac:dyDescent="0.25">
      <c r="A615" s="15" t="s">
        <v>677</v>
      </c>
      <c r="B615" s="2" t="s">
        <v>678</v>
      </c>
      <c r="C615" s="11" t="s">
        <v>679</v>
      </c>
      <c r="D615" s="2" t="s">
        <v>660</v>
      </c>
      <c r="E615" s="1">
        <v>2.14</v>
      </c>
      <c r="F615" s="29">
        <v>9.52</v>
      </c>
      <c r="G615" s="32">
        <f t="shared" si="24"/>
        <v>9.52</v>
      </c>
      <c r="H615" s="1">
        <f>ROUND((E615*G615),2)</f>
        <v>20.37</v>
      </c>
    </row>
    <row r="616" spans="1:8" x14ac:dyDescent="0.25">
      <c r="G616" s="32" t="str">
        <f t="shared" si="24"/>
        <v/>
      </c>
    </row>
    <row r="617" spans="1:8" x14ac:dyDescent="0.25">
      <c r="C617" s="11" t="s">
        <v>685</v>
      </c>
      <c r="G617" s="32" t="str">
        <f t="shared" si="24"/>
        <v/>
      </c>
      <c r="H617" s="1">
        <f>SUM(H609:H615)</f>
        <v>3353.93</v>
      </c>
    </row>
    <row r="618" spans="1:8" x14ac:dyDescent="0.25">
      <c r="G618" s="32" t="str">
        <f t="shared" si="24"/>
        <v/>
      </c>
    </row>
    <row r="619" spans="1:8" x14ac:dyDescent="0.25">
      <c r="A619" s="15" t="s">
        <v>169</v>
      </c>
      <c r="C619" s="11" t="s">
        <v>170</v>
      </c>
      <c r="G619" s="32" t="str">
        <f t="shared" si="24"/>
        <v/>
      </c>
    </row>
    <row r="620" spans="1:8" x14ac:dyDescent="0.25">
      <c r="A620" s="15" t="s">
        <v>686</v>
      </c>
      <c r="C620" s="11" t="s">
        <v>687</v>
      </c>
      <c r="G620" s="32" t="str">
        <f t="shared" si="24"/>
        <v/>
      </c>
    </row>
    <row r="621" spans="1:8" ht="16.5" customHeight="1" x14ac:dyDescent="0.25">
      <c r="A621" s="15" t="s">
        <v>688</v>
      </c>
      <c r="B621" s="2" t="s">
        <v>689</v>
      </c>
      <c r="C621" s="11" t="s">
        <v>690</v>
      </c>
      <c r="D621" s="2" t="s">
        <v>28</v>
      </c>
      <c r="E621" s="1">
        <v>24.63</v>
      </c>
      <c r="F621" s="29">
        <v>80.83</v>
      </c>
      <c r="G621" s="32">
        <f t="shared" si="24"/>
        <v>80.83</v>
      </c>
      <c r="H621" s="1">
        <f>ROUND((E621*G621),2)</f>
        <v>1990.84</v>
      </c>
    </row>
    <row r="622" spans="1:8" x14ac:dyDescent="0.25">
      <c r="A622" s="15" t="s">
        <v>694</v>
      </c>
      <c r="C622" s="11" t="s">
        <v>695</v>
      </c>
      <c r="G622" s="32" t="str">
        <f t="shared" si="24"/>
        <v/>
      </c>
    </row>
    <row r="623" spans="1:8" ht="30" x14ac:dyDescent="0.25">
      <c r="A623" s="15" t="s">
        <v>696</v>
      </c>
      <c r="B623" s="2" t="s">
        <v>697</v>
      </c>
      <c r="C623" s="11" t="s">
        <v>698</v>
      </c>
      <c r="D623" s="2" t="s">
        <v>59</v>
      </c>
      <c r="E623" s="1">
        <v>1</v>
      </c>
      <c r="F623" s="29">
        <v>28.51</v>
      </c>
      <c r="G623" s="32">
        <f t="shared" si="24"/>
        <v>28.51</v>
      </c>
      <c r="H623" s="1">
        <f>ROUND((E623*G623),2)</f>
        <v>28.51</v>
      </c>
    </row>
    <row r="624" spans="1:8" ht="30" x14ac:dyDescent="0.25">
      <c r="A624" s="15" t="s">
        <v>699</v>
      </c>
      <c r="B624" s="2" t="s">
        <v>700</v>
      </c>
      <c r="C624" s="11" t="s">
        <v>701</v>
      </c>
      <c r="D624" s="2" t="s">
        <v>59</v>
      </c>
      <c r="E624" s="1">
        <v>1.53</v>
      </c>
      <c r="F624" s="29">
        <v>34.35</v>
      </c>
      <c r="G624" s="32">
        <f t="shared" si="24"/>
        <v>34.35</v>
      </c>
      <c r="H624" s="1">
        <f>ROUND((E624*G624),2)</f>
        <v>52.56</v>
      </c>
    </row>
    <row r="625" spans="1:8" x14ac:dyDescent="0.25">
      <c r="A625" s="15" t="s">
        <v>702</v>
      </c>
      <c r="C625" s="11" t="s">
        <v>1212</v>
      </c>
      <c r="G625" s="32" t="str">
        <f t="shared" si="24"/>
        <v/>
      </c>
    </row>
    <row r="626" spans="1:8" ht="30" x14ac:dyDescent="0.25">
      <c r="A626" s="15" t="s">
        <v>704</v>
      </c>
      <c r="B626" s="2" t="s">
        <v>705</v>
      </c>
      <c r="C626" s="11" t="s">
        <v>706</v>
      </c>
      <c r="D626" s="2" t="s">
        <v>59</v>
      </c>
      <c r="E626" s="1">
        <v>15.6</v>
      </c>
      <c r="F626" s="29">
        <v>14.1</v>
      </c>
      <c r="G626" s="32">
        <f t="shared" si="24"/>
        <v>14.1</v>
      </c>
      <c r="H626" s="1">
        <f>ROUND((E626*G626),2)</f>
        <v>219.96</v>
      </c>
    </row>
    <row r="627" spans="1:8" x14ac:dyDescent="0.25">
      <c r="G627" s="32" t="str">
        <f t="shared" si="24"/>
        <v/>
      </c>
    </row>
    <row r="628" spans="1:8" x14ac:dyDescent="0.25">
      <c r="C628" s="11" t="s">
        <v>176</v>
      </c>
      <c r="G628" s="32" t="str">
        <f t="shared" si="24"/>
        <v/>
      </c>
      <c r="H628" s="1">
        <f>SUM(H620:H626)</f>
        <v>2291.87</v>
      </c>
    </row>
    <row r="629" spans="1:8" x14ac:dyDescent="0.25">
      <c r="G629" s="32" t="str">
        <f t="shared" si="24"/>
        <v/>
      </c>
    </row>
    <row r="630" spans="1:8" x14ac:dyDescent="0.25">
      <c r="A630" s="15" t="s">
        <v>177</v>
      </c>
      <c r="C630" s="11" t="s">
        <v>707</v>
      </c>
      <c r="G630" s="32" t="str">
        <f t="shared" si="24"/>
        <v/>
      </c>
    </row>
    <row r="631" spans="1:8" x14ac:dyDescent="0.25">
      <c r="A631" s="15" t="s">
        <v>708</v>
      </c>
      <c r="C631" s="11" t="s">
        <v>709</v>
      </c>
      <c r="G631" s="32" t="str">
        <f t="shared" si="24"/>
        <v/>
      </c>
    </row>
    <row r="632" spans="1:8" x14ac:dyDescent="0.25">
      <c r="A632" s="15" t="s">
        <v>1213</v>
      </c>
      <c r="B632" s="2" t="s">
        <v>1214</v>
      </c>
      <c r="C632" s="11" t="s">
        <v>1215</v>
      </c>
      <c r="D632" s="2" t="s">
        <v>28</v>
      </c>
      <c r="E632" s="1">
        <v>36</v>
      </c>
      <c r="F632" s="29">
        <v>86.69</v>
      </c>
      <c r="G632" s="32">
        <f t="shared" si="24"/>
        <v>86.69</v>
      </c>
      <c r="H632" s="1">
        <f>ROUND((E632*G632),2)</f>
        <v>3120.84</v>
      </c>
    </row>
    <row r="633" spans="1:8" x14ac:dyDescent="0.25">
      <c r="A633" s="15" t="s">
        <v>1216</v>
      </c>
      <c r="C633" s="11" t="s">
        <v>1217</v>
      </c>
      <c r="G633" s="32" t="str">
        <f t="shared" si="24"/>
        <v/>
      </c>
    </row>
    <row r="634" spans="1:8" x14ac:dyDescent="0.25">
      <c r="A634" s="15" t="s">
        <v>1218</v>
      </c>
      <c r="B634" s="2" t="s">
        <v>1219</v>
      </c>
      <c r="C634" s="11" t="s">
        <v>1220</v>
      </c>
      <c r="D634" s="2" t="s">
        <v>28</v>
      </c>
      <c r="E634" s="1">
        <v>36</v>
      </c>
      <c r="F634" s="29">
        <v>67.760000000000005</v>
      </c>
      <c r="G634" s="32">
        <f t="shared" si="24"/>
        <v>67.760000000000005</v>
      </c>
      <c r="H634" s="1">
        <f>ROUND((E634*G634),2)</f>
        <v>2439.36</v>
      </c>
    </row>
    <row r="635" spans="1:8" x14ac:dyDescent="0.25">
      <c r="A635" s="15" t="s">
        <v>1221</v>
      </c>
      <c r="B635" s="2" t="s">
        <v>1222</v>
      </c>
      <c r="C635" s="11" t="s">
        <v>1223</v>
      </c>
      <c r="D635" s="2" t="s">
        <v>59</v>
      </c>
      <c r="E635" s="1">
        <v>13</v>
      </c>
      <c r="F635" s="29">
        <v>23.35</v>
      </c>
      <c r="G635" s="32">
        <f t="shared" si="24"/>
        <v>23.35</v>
      </c>
      <c r="H635" s="1">
        <f>ROUND((E635*G635),2)</f>
        <v>303.55</v>
      </c>
    </row>
    <row r="636" spans="1:8" x14ac:dyDescent="0.25">
      <c r="A636" s="15" t="s">
        <v>1224</v>
      </c>
      <c r="B636" s="2" t="s">
        <v>1225</v>
      </c>
      <c r="C636" s="11" t="s">
        <v>1226</v>
      </c>
      <c r="D636" s="2" t="s">
        <v>59</v>
      </c>
      <c r="E636" s="1">
        <v>6</v>
      </c>
      <c r="F636" s="29">
        <v>31.02</v>
      </c>
      <c r="G636" s="32">
        <f t="shared" si="24"/>
        <v>31.02</v>
      </c>
      <c r="H636" s="1">
        <f>ROUND((E636*G636),2)</f>
        <v>186.12</v>
      </c>
    </row>
    <row r="637" spans="1:8" x14ac:dyDescent="0.25">
      <c r="G637" s="32" t="str">
        <f t="shared" si="24"/>
        <v/>
      </c>
    </row>
    <row r="638" spans="1:8" x14ac:dyDescent="0.25">
      <c r="C638" s="11" t="s">
        <v>189</v>
      </c>
      <c r="G638" s="32" t="str">
        <f t="shared" si="24"/>
        <v/>
      </c>
      <c r="H638" s="1">
        <f>SUM(H631:H636)</f>
        <v>6049.87</v>
      </c>
    </row>
    <row r="639" spans="1:8" x14ac:dyDescent="0.25">
      <c r="G639" s="32" t="str">
        <f t="shared" si="24"/>
        <v/>
      </c>
    </row>
    <row r="640" spans="1:8" x14ac:dyDescent="0.25">
      <c r="A640" s="15" t="s">
        <v>727</v>
      </c>
      <c r="C640" s="11" t="s">
        <v>728</v>
      </c>
      <c r="G640" s="32" t="str">
        <f t="shared" si="24"/>
        <v/>
      </c>
    </row>
    <row r="641" spans="1:8" x14ac:dyDescent="0.25">
      <c r="A641" s="15" t="s">
        <v>729</v>
      </c>
      <c r="C641" s="11" t="s">
        <v>730</v>
      </c>
      <c r="G641" s="32" t="str">
        <f t="shared" si="24"/>
        <v/>
      </c>
    </row>
    <row r="642" spans="1:8" x14ac:dyDescent="0.25">
      <c r="A642" s="15" t="s">
        <v>731</v>
      </c>
      <c r="B642" s="2" t="s">
        <v>732</v>
      </c>
      <c r="C642" s="11" t="s">
        <v>733</v>
      </c>
      <c r="D642" s="2" t="s">
        <v>28</v>
      </c>
      <c r="E642" s="1">
        <v>12</v>
      </c>
      <c r="F642" s="29">
        <v>14.1</v>
      </c>
      <c r="G642" s="32">
        <f t="shared" si="24"/>
        <v>14.1</v>
      </c>
      <c r="H642" s="1">
        <f>ROUND((E642*G642),2)</f>
        <v>169.2</v>
      </c>
    </row>
    <row r="643" spans="1:8" x14ac:dyDescent="0.25">
      <c r="G643" s="32" t="str">
        <f t="shared" si="24"/>
        <v/>
      </c>
    </row>
    <row r="644" spans="1:8" x14ac:dyDescent="0.25">
      <c r="C644" s="11" t="s">
        <v>739</v>
      </c>
      <c r="G644" s="32" t="str">
        <f t="shared" si="24"/>
        <v/>
      </c>
      <c r="H644" s="1">
        <f>SUM(H641:H642)</f>
        <v>169.2</v>
      </c>
    </row>
    <row r="645" spans="1:8" x14ac:dyDescent="0.25">
      <c r="G645" s="32" t="str">
        <f t="shared" si="24"/>
        <v/>
      </c>
    </row>
    <row r="646" spans="1:8" x14ac:dyDescent="0.25">
      <c r="A646" s="15" t="s">
        <v>190</v>
      </c>
      <c r="C646" s="11" t="s">
        <v>740</v>
      </c>
      <c r="G646" s="32" t="str">
        <f t="shared" si="24"/>
        <v/>
      </c>
    </row>
    <row r="647" spans="1:8" x14ac:dyDescent="0.25">
      <c r="A647" s="15" t="s">
        <v>192</v>
      </c>
      <c r="C647" s="11" t="s">
        <v>193</v>
      </c>
      <c r="G647" s="32" t="str">
        <f t="shared" si="24"/>
        <v/>
      </c>
    </row>
    <row r="648" spans="1:8" x14ac:dyDescent="0.25">
      <c r="A648" s="15" t="s">
        <v>741</v>
      </c>
      <c r="B648" s="2" t="s">
        <v>742</v>
      </c>
      <c r="C648" s="11" t="s">
        <v>743</v>
      </c>
      <c r="D648" s="2" t="s">
        <v>16</v>
      </c>
      <c r="E648" s="1">
        <v>1</v>
      </c>
      <c r="F648" s="29">
        <v>71.09</v>
      </c>
      <c r="G648" s="32">
        <f t="shared" si="24"/>
        <v>71.09</v>
      </c>
      <c r="H648" s="1">
        <f>ROUND((E648*G648),2)</f>
        <v>71.09</v>
      </c>
    </row>
    <row r="649" spans="1:8" x14ac:dyDescent="0.25">
      <c r="A649" s="15" t="s">
        <v>200</v>
      </c>
      <c r="C649" s="11" t="s">
        <v>201</v>
      </c>
      <c r="G649" s="32" t="str">
        <f t="shared" si="24"/>
        <v/>
      </c>
    </row>
    <row r="650" spans="1:8" x14ac:dyDescent="0.25">
      <c r="A650" s="15" t="s">
        <v>753</v>
      </c>
      <c r="B650" s="2" t="s">
        <v>487</v>
      </c>
      <c r="C650" s="11" t="s">
        <v>488</v>
      </c>
      <c r="D650" s="2" t="s">
        <v>16</v>
      </c>
      <c r="E650" s="1">
        <v>1</v>
      </c>
      <c r="F650" s="29">
        <v>329.25</v>
      </c>
      <c r="G650" s="32">
        <f t="shared" ref="G650:G713" si="25">IF(F650&gt;0,ROUND(F650*(1-$H$2),2),"")</f>
        <v>329.25</v>
      </c>
      <c r="H650" s="1">
        <f>ROUND((E650*G650),2)</f>
        <v>329.25</v>
      </c>
    </row>
    <row r="651" spans="1:8" x14ac:dyDescent="0.25">
      <c r="A651" s="15" t="s">
        <v>205</v>
      </c>
      <c r="C651" s="11" t="s">
        <v>206</v>
      </c>
      <c r="G651" s="32" t="str">
        <f t="shared" si="25"/>
        <v/>
      </c>
    </row>
    <row r="652" spans="1:8" x14ac:dyDescent="0.25">
      <c r="A652" s="15" t="s">
        <v>207</v>
      </c>
      <c r="B652" s="2" t="s">
        <v>208</v>
      </c>
      <c r="C652" s="11" t="s">
        <v>754</v>
      </c>
      <c r="D652" s="2" t="s">
        <v>16</v>
      </c>
      <c r="E652" s="1">
        <v>2</v>
      </c>
      <c r="F652" s="29">
        <v>23.98</v>
      </c>
      <c r="G652" s="32">
        <f t="shared" si="25"/>
        <v>23.98</v>
      </c>
      <c r="H652" s="1">
        <f>ROUND((E652*G652),2)</f>
        <v>47.96</v>
      </c>
    </row>
    <row r="653" spans="1:8" x14ac:dyDescent="0.25">
      <c r="A653" s="15" t="s">
        <v>1227</v>
      </c>
      <c r="B653" s="2" t="s">
        <v>1228</v>
      </c>
      <c r="C653" s="11" t="s">
        <v>1229</v>
      </c>
      <c r="D653" s="2" t="s">
        <v>16</v>
      </c>
      <c r="E653" s="1">
        <v>1</v>
      </c>
      <c r="F653" s="29">
        <v>107.93</v>
      </c>
      <c r="G653" s="32">
        <f t="shared" si="25"/>
        <v>107.93</v>
      </c>
      <c r="H653" s="1">
        <f>ROUND((E653*G653),2)</f>
        <v>107.93</v>
      </c>
    </row>
    <row r="654" spans="1:8" x14ac:dyDescent="0.25">
      <c r="A654" s="15" t="s">
        <v>1230</v>
      </c>
      <c r="B654" s="2" t="s">
        <v>1231</v>
      </c>
      <c r="C654" s="11" t="s">
        <v>1232</v>
      </c>
      <c r="D654" s="2" t="s">
        <v>16</v>
      </c>
      <c r="E654" s="1">
        <v>1</v>
      </c>
      <c r="F654" s="29">
        <v>129.5</v>
      </c>
      <c r="G654" s="32">
        <f t="shared" si="25"/>
        <v>129.5</v>
      </c>
      <c r="H654" s="1">
        <f>ROUND((E654*G654),2)</f>
        <v>129.5</v>
      </c>
    </row>
    <row r="655" spans="1:8" x14ac:dyDescent="0.25">
      <c r="A655" s="15" t="s">
        <v>779</v>
      </c>
      <c r="B655" s="2" t="s">
        <v>780</v>
      </c>
      <c r="C655" s="11" t="s">
        <v>781</v>
      </c>
      <c r="D655" s="2" t="s">
        <v>16</v>
      </c>
      <c r="E655" s="1">
        <v>2</v>
      </c>
      <c r="F655" s="29">
        <v>113.52</v>
      </c>
      <c r="G655" s="32">
        <f t="shared" si="25"/>
        <v>113.52</v>
      </c>
      <c r="H655" s="1">
        <f>ROUND((E655*G655),2)</f>
        <v>227.04</v>
      </c>
    </row>
    <row r="656" spans="1:8" x14ac:dyDescent="0.25">
      <c r="A656" s="15" t="s">
        <v>782</v>
      </c>
      <c r="C656" s="11" t="s">
        <v>509</v>
      </c>
      <c r="G656" s="32" t="str">
        <f t="shared" si="25"/>
        <v/>
      </c>
    </row>
    <row r="657" spans="1:8" x14ac:dyDescent="0.25">
      <c r="A657" s="15" t="s">
        <v>783</v>
      </c>
      <c r="B657" s="2" t="s">
        <v>784</v>
      </c>
      <c r="C657" s="11" t="s">
        <v>785</v>
      </c>
      <c r="D657" s="2" t="s">
        <v>59</v>
      </c>
      <c r="E657" s="1">
        <v>20</v>
      </c>
      <c r="F657" s="29">
        <v>4.8899999999999997</v>
      </c>
      <c r="G657" s="32">
        <f t="shared" si="25"/>
        <v>4.8899999999999997</v>
      </c>
      <c r="H657" s="1">
        <f>ROUND((E657*G657),2)</f>
        <v>97.8</v>
      </c>
    </row>
    <row r="658" spans="1:8" x14ac:dyDescent="0.25">
      <c r="A658" s="15" t="s">
        <v>786</v>
      </c>
      <c r="B658" s="2" t="s">
        <v>787</v>
      </c>
      <c r="C658" s="11" t="s">
        <v>788</v>
      </c>
      <c r="D658" s="2" t="s">
        <v>59</v>
      </c>
      <c r="E658" s="1">
        <v>6</v>
      </c>
      <c r="F658" s="29">
        <v>5.73</v>
      </c>
      <c r="G658" s="32">
        <f t="shared" si="25"/>
        <v>5.73</v>
      </c>
      <c r="H658" s="1">
        <f>ROUND((E658*G658),2)</f>
        <v>34.380000000000003</v>
      </c>
    </row>
    <row r="659" spans="1:8" x14ac:dyDescent="0.25">
      <c r="A659" s="15" t="s">
        <v>810</v>
      </c>
      <c r="C659" s="11" t="s">
        <v>538</v>
      </c>
      <c r="G659" s="32" t="str">
        <f t="shared" si="25"/>
        <v/>
      </c>
    </row>
    <row r="660" spans="1:8" x14ac:dyDescent="0.25">
      <c r="A660" s="15" t="s">
        <v>1233</v>
      </c>
      <c r="B660" s="2" t="s">
        <v>1234</v>
      </c>
      <c r="C660" s="11" t="s">
        <v>1235</v>
      </c>
      <c r="D660" s="2" t="s">
        <v>16</v>
      </c>
      <c r="E660" s="1">
        <v>4</v>
      </c>
      <c r="F660" s="29">
        <v>6.25</v>
      </c>
      <c r="G660" s="32">
        <f t="shared" si="25"/>
        <v>6.25</v>
      </c>
      <c r="H660" s="1">
        <f>ROUND((E660*G660),2)</f>
        <v>25</v>
      </c>
    </row>
    <row r="661" spans="1:8" x14ac:dyDescent="0.25">
      <c r="A661" s="15" t="s">
        <v>1236</v>
      </c>
      <c r="B661" s="2" t="s">
        <v>1237</v>
      </c>
      <c r="C661" s="11" t="s">
        <v>1238</v>
      </c>
      <c r="D661" s="2" t="s">
        <v>16</v>
      </c>
      <c r="E661" s="1">
        <v>8</v>
      </c>
      <c r="F661" s="29">
        <v>4.83</v>
      </c>
      <c r="G661" s="32">
        <f t="shared" si="25"/>
        <v>4.83</v>
      </c>
      <c r="H661" s="1">
        <f>ROUND((E661*G661),2)</f>
        <v>38.64</v>
      </c>
    </row>
    <row r="662" spans="1:8" x14ac:dyDescent="0.25">
      <c r="A662" s="15" t="s">
        <v>216</v>
      </c>
      <c r="C662" s="11" t="s">
        <v>558</v>
      </c>
      <c r="G662" s="32" t="str">
        <f t="shared" si="25"/>
        <v/>
      </c>
    </row>
    <row r="663" spans="1:8" x14ac:dyDescent="0.25">
      <c r="A663" s="15" t="s">
        <v>221</v>
      </c>
      <c r="B663" s="2" t="s">
        <v>222</v>
      </c>
      <c r="C663" s="11" t="s">
        <v>826</v>
      </c>
      <c r="D663" s="2" t="s">
        <v>59</v>
      </c>
      <c r="E663" s="1">
        <v>80</v>
      </c>
      <c r="F663" s="29">
        <v>3.24</v>
      </c>
      <c r="G663" s="32">
        <f t="shared" si="25"/>
        <v>3.24</v>
      </c>
      <c r="H663" s="1">
        <f>ROUND((E663*G663),2)</f>
        <v>259.2</v>
      </c>
    </row>
    <row r="664" spans="1:8" x14ac:dyDescent="0.25">
      <c r="A664" s="15" t="s">
        <v>233</v>
      </c>
      <c r="C664" s="11" t="s">
        <v>234</v>
      </c>
      <c r="G664" s="32" t="str">
        <f t="shared" si="25"/>
        <v/>
      </c>
    </row>
    <row r="665" spans="1:8" x14ac:dyDescent="0.25">
      <c r="A665" s="15" t="s">
        <v>235</v>
      </c>
      <c r="B665" s="2" t="s">
        <v>838</v>
      </c>
      <c r="C665" s="11" t="s">
        <v>839</v>
      </c>
      <c r="D665" s="2" t="s">
        <v>16</v>
      </c>
      <c r="E665" s="1">
        <v>5</v>
      </c>
      <c r="F665" s="29">
        <v>30.02</v>
      </c>
      <c r="G665" s="32">
        <f t="shared" si="25"/>
        <v>30.02</v>
      </c>
      <c r="H665" s="1">
        <f>ROUND((E665*G665),2)</f>
        <v>150.1</v>
      </c>
    </row>
    <row r="666" spans="1:8" x14ac:dyDescent="0.25">
      <c r="A666" s="15" t="s">
        <v>843</v>
      </c>
      <c r="B666" s="2" t="s">
        <v>236</v>
      </c>
      <c r="C666" s="11" t="s">
        <v>844</v>
      </c>
      <c r="D666" s="2" t="s">
        <v>16</v>
      </c>
      <c r="E666" s="1">
        <v>2</v>
      </c>
      <c r="F666" s="29">
        <v>20.92</v>
      </c>
      <c r="G666" s="32">
        <f t="shared" si="25"/>
        <v>20.92</v>
      </c>
      <c r="H666" s="1">
        <f>ROUND((E666*G666),2)</f>
        <v>41.84</v>
      </c>
    </row>
    <row r="667" spans="1:8" ht="30" x14ac:dyDescent="0.25">
      <c r="A667" s="15" t="s">
        <v>1239</v>
      </c>
      <c r="B667" s="2" t="s">
        <v>1240</v>
      </c>
      <c r="C667" s="11" t="s">
        <v>1241</v>
      </c>
      <c r="D667" s="2" t="s">
        <v>16</v>
      </c>
      <c r="E667" s="1">
        <v>1</v>
      </c>
      <c r="F667" s="29">
        <v>41.19</v>
      </c>
      <c r="G667" s="32">
        <f t="shared" si="25"/>
        <v>41.19</v>
      </c>
      <c r="H667" s="1">
        <f>ROUND((E667*G667),2)</f>
        <v>41.19</v>
      </c>
    </row>
    <row r="668" spans="1:8" x14ac:dyDescent="0.25">
      <c r="A668" s="15" t="s">
        <v>857</v>
      </c>
      <c r="B668" s="2" t="s">
        <v>858</v>
      </c>
      <c r="C668" s="11" t="s">
        <v>859</v>
      </c>
      <c r="D668" s="2" t="s">
        <v>16</v>
      </c>
      <c r="E668" s="1">
        <v>2</v>
      </c>
      <c r="F668" s="29">
        <v>7.44</v>
      </c>
      <c r="G668" s="32">
        <f t="shared" si="25"/>
        <v>7.44</v>
      </c>
      <c r="H668" s="1">
        <f>ROUND((E668*G668),2)</f>
        <v>14.88</v>
      </c>
    </row>
    <row r="669" spans="1:8" x14ac:dyDescent="0.25">
      <c r="A669" s="15" t="s">
        <v>241</v>
      </c>
      <c r="C669" s="11" t="s">
        <v>242</v>
      </c>
      <c r="G669" s="32" t="str">
        <f t="shared" si="25"/>
        <v/>
      </c>
    </row>
    <row r="670" spans="1:8" x14ac:dyDescent="0.25">
      <c r="A670" s="15" t="s">
        <v>869</v>
      </c>
      <c r="B670" s="2" t="s">
        <v>867</v>
      </c>
      <c r="C670" s="11" t="s">
        <v>1242</v>
      </c>
      <c r="D670" s="2" t="s">
        <v>16</v>
      </c>
      <c r="E670" s="1">
        <v>4</v>
      </c>
      <c r="F670" s="29">
        <v>27.73</v>
      </c>
      <c r="G670" s="32">
        <f t="shared" si="25"/>
        <v>27.73</v>
      </c>
      <c r="H670" s="1">
        <f>ROUND((E670*G670),2)</f>
        <v>110.92</v>
      </c>
    </row>
    <row r="671" spans="1:8" ht="30" x14ac:dyDescent="0.25">
      <c r="A671" s="15" t="s">
        <v>246</v>
      </c>
      <c r="B671" s="2" t="s">
        <v>247</v>
      </c>
      <c r="C671" s="11" t="s">
        <v>248</v>
      </c>
      <c r="D671" s="2" t="s">
        <v>16</v>
      </c>
      <c r="E671" s="1">
        <v>4</v>
      </c>
      <c r="F671" s="29">
        <v>17.93</v>
      </c>
      <c r="G671" s="32">
        <f t="shared" si="25"/>
        <v>17.93</v>
      </c>
      <c r="H671" s="1">
        <f>ROUND((E671*G671),2)</f>
        <v>71.72</v>
      </c>
    </row>
    <row r="672" spans="1:8" x14ac:dyDescent="0.25">
      <c r="G672" s="32" t="str">
        <f t="shared" si="25"/>
        <v/>
      </c>
    </row>
    <row r="673" spans="1:8" x14ac:dyDescent="0.25">
      <c r="C673" s="11" t="s">
        <v>249</v>
      </c>
      <c r="G673" s="32" t="str">
        <f t="shared" si="25"/>
        <v/>
      </c>
      <c r="H673" s="1">
        <f>SUM(H647:H671)</f>
        <v>1798.44</v>
      </c>
    </row>
    <row r="674" spans="1:8" x14ac:dyDescent="0.25">
      <c r="G674" s="32" t="str">
        <f t="shared" si="25"/>
        <v/>
      </c>
    </row>
    <row r="675" spans="1:8" x14ac:dyDescent="0.25">
      <c r="A675" s="15" t="s">
        <v>250</v>
      </c>
      <c r="C675" s="11" t="s">
        <v>251</v>
      </c>
      <c r="G675" s="32" t="str">
        <f t="shared" si="25"/>
        <v/>
      </c>
    </row>
    <row r="676" spans="1:8" x14ac:dyDescent="0.25">
      <c r="A676" s="15" t="s">
        <v>252</v>
      </c>
      <c r="C676" s="11" t="s">
        <v>253</v>
      </c>
      <c r="G676" s="32" t="str">
        <f t="shared" si="25"/>
        <v/>
      </c>
    </row>
    <row r="677" spans="1:8" x14ac:dyDescent="0.25">
      <c r="A677" s="15" t="s">
        <v>254</v>
      </c>
      <c r="B677" s="2" t="s">
        <v>255</v>
      </c>
      <c r="C677" s="11" t="s">
        <v>256</v>
      </c>
      <c r="D677" s="2" t="s">
        <v>257</v>
      </c>
      <c r="E677" s="1">
        <v>1</v>
      </c>
      <c r="F677" s="29">
        <v>456.55</v>
      </c>
      <c r="G677" s="32">
        <f t="shared" si="25"/>
        <v>456.55</v>
      </c>
      <c r="H677" s="1">
        <f>ROUND((E677*G677),2)</f>
        <v>456.55</v>
      </c>
    </row>
    <row r="678" spans="1:8" x14ac:dyDescent="0.25">
      <c r="A678" s="15" t="s">
        <v>258</v>
      </c>
      <c r="C678" s="11" t="s">
        <v>259</v>
      </c>
      <c r="G678" s="32" t="str">
        <f t="shared" si="25"/>
        <v/>
      </c>
    </row>
    <row r="679" spans="1:8" x14ac:dyDescent="0.25">
      <c r="A679" s="15" t="s">
        <v>1243</v>
      </c>
      <c r="B679" s="2" t="s">
        <v>1244</v>
      </c>
      <c r="C679" s="11" t="s">
        <v>1245</v>
      </c>
      <c r="D679" s="2" t="s">
        <v>257</v>
      </c>
      <c r="E679" s="1">
        <v>1</v>
      </c>
      <c r="F679" s="29">
        <v>729.13</v>
      </c>
      <c r="G679" s="32">
        <f t="shared" si="25"/>
        <v>729.13</v>
      </c>
      <c r="H679" s="1">
        <f>ROUND((E679*G679),2)</f>
        <v>729.13</v>
      </c>
    </row>
    <row r="680" spans="1:8" x14ac:dyDescent="0.25">
      <c r="A680" s="15" t="s">
        <v>266</v>
      </c>
      <c r="C680" s="11" t="s">
        <v>267</v>
      </c>
      <c r="G680" s="32" t="str">
        <f t="shared" si="25"/>
        <v/>
      </c>
    </row>
    <row r="681" spans="1:8" x14ac:dyDescent="0.25">
      <c r="A681" s="15" t="s">
        <v>1246</v>
      </c>
      <c r="B681" s="2" t="s">
        <v>1247</v>
      </c>
      <c r="C681" s="11" t="s">
        <v>1248</v>
      </c>
      <c r="D681" s="2" t="s">
        <v>257</v>
      </c>
      <c r="E681" s="1">
        <v>1</v>
      </c>
      <c r="F681" s="29">
        <v>249.52</v>
      </c>
      <c r="G681" s="32">
        <f t="shared" si="25"/>
        <v>249.52</v>
      </c>
      <c r="H681" s="1">
        <f>ROUND((E681*G681),2)</f>
        <v>249.52</v>
      </c>
    </row>
    <row r="682" spans="1:8" x14ac:dyDescent="0.25">
      <c r="A682" s="15" t="s">
        <v>271</v>
      </c>
      <c r="C682" s="11" t="s">
        <v>272</v>
      </c>
      <c r="G682" s="32" t="str">
        <f t="shared" si="25"/>
        <v/>
      </c>
    </row>
    <row r="683" spans="1:8" x14ac:dyDescent="0.25">
      <c r="A683" s="15" t="s">
        <v>1249</v>
      </c>
      <c r="B683" s="2" t="s">
        <v>1250</v>
      </c>
      <c r="C683" s="11" t="s">
        <v>1251</v>
      </c>
      <c r="D683" s="2" t="s">
        <v>257</v>
      </c>
      <c r="E683" s="1">
        <v>1</v>
      </c>
      <c r="F683" s="29">
        <v>615.64</v>
      </c>
      <c r="G683" s="32">
        <f t="shared" si="25"/>
        <v>615.64</v>
      </c>
      <c r="H683" s="1">
        <f>ROUND((E683*G683),2)</f>
        <v>615.64</v>
      </c>
    </row>
    <row r="684" spans="1:8" x14ac:dyDescent="0.25">
      <c r="A684" s="15" t="s">
        <v>276</v>
      </c>
      <c r="C684" s="11" t="s">
        <v>277</v>
      </c>
      <c r="G684" s="32" t="str">
        <f t="shared" si="25"/>
        <v/>
      </c>
    </row>
    <row r="685" spans="1:8" x14ac:dyDescent="0.25">
      <c r="A685" s="15" t="s">
        <v>1252</v>
      </c>
      <c r="B685" s="2" t="s">
        <v>1253</v>
      </c>
      <c r="C685" s="11" t="s">
        <v>1254</v>
      </c>
      <c r="D685" s="2" t="s">
        <v>257</v>
      </c>
      <c r="E685" s="1">
        <v>1</v>
      </c>
      <c r="F685" s="29">
        <v>494.13</v>
      </c>
      <c r="G685" s="32">
        <f t="shared" si="25"/>
        <v>494.13</v>
      </c>
      <c r="H685" s="1">
        <f>ROUND((E685*G685),2)</f>
        <v>494.13</v>
      </c>
    </row>
    <row r="686" spans="1:8" x14ac:dyDescent="0.25">
      <c r="A686" s="15" t="s">
        <v>287</v>
      </c>
      <c r="B686" s="2" t="s">
        <v>1255</v>
      </c>
      <c r="C686" s="11" t="s">
        <v>288</v>
      </c>
      <c r="G686" s="32" t="str">
        <f t="shared" si="25"/>
        <v/>
      </c>
    </row>
    <row r="687" spans="1:8" x14ac:dyDescent="0.25">
      <c r="A687" s="15" t="s">
        <v>295</v>
      </c>
      <c r="B687" s="2" t="s">
        <v>296</v>
      </c>
      <c r="C687" s="11" t="s">
        <v>1256</v>
      </c>
      <c r="D687" s="2" t="s">
        <v>16</v>
      </c>
      <c r="E687" s="1">
        <v>1</v>
      </c>
      <c r="F687" s="29">
        <v>197</v>
      </c>
      <c r="G687" s="32">
        <f t="shared" si="25"/>
        <v>197</v>
      </c>
      <c r="H687" s="1">
        <f t="shared" ref="H687:H699" si="26">ROUND((E687*G687),2)</f>
        <v>197</v>
      </c>
    </row>
    <row r="688" spans="1:8" x14ac:dyDescent="0.25">
      <c r="A688" s="15" t="s">
        <v>910</v>
      </c>
      <c r="B688" s="2" t="s">
        <v>911</v>
      </c>
      <c r="C688" s="11" t="s">
        <v>912</v>
      </c>
      <c r="D688" s="2" t="s">
        <v>16</v>
      </c>
      <c r="E688" s="1">
        <v>2</v>
      </c>
      <c r="F688" s="29">
        <v>13.31</v>
      </c>
      <c r="G688" s="32">
        <f t="shared" si="25"/>
        <v>13.31</v>
      </c>
      <c r="H688" s="1">
        <f t="shared" si="26"/>
        <v>26.62</v>
      </c>
    </row>
    <row r="689" spans="1:8" x14ac:dyDescent="0.25">
      <c r="A689" s="15" t="s">
        <v>913</v>
      </c>
      <c r="B689" s="2" t="s">
        <v>914</v>
      </c>
      <c r="C689" s="11" t="s">
        <v>915</v>
      </c>
      <c r="D689" s="2" t="s">
        <v>16</v>
      </c>
      <c r="E689" s="1">
        <v>1</v>
      </c>
      <c r="F689" s="29">
        <v>59.82</v>
      </c>
      <c r="G689" s="32">
        <f t="shared" si="25"/>
        <v>59.82</v>
      </c>
      <c r="H689" s="1">
        <f t="shared" si="26"/>
        <v>59.82</v>
      </c>
    </row>
    <row r="690" spans="1:8" x14ac:dyDescent="0.25">
      <c r="A690" s="15" t="s">
        <v>1257</v>
      </c>
      <c r="B690" s="2" t="s">
        <v>1258</v>
      </c>
      <c r="C690" s="11" t="s">
        <v>1259</v>
      </c>
      <c r="D690" s="2" t="s">
        <v>16</v>
      </c>
      <c r="E690" s="1">
        <v>1</v>
      </c>
      <c r="F690" s="29">
        <v>59.01</v>
      </c>
      <c r="G690" s="32">
        <f t="shared" si="25"/>
        <v>59.01</v>
      </c>
      <c r="H690" s="1">
        <f t="shared" si="26"/>
        <v>59.01</v>
      </c>
    </row>
    <row r="691" spans="1:8" x14ac:dyDescent="0.25">
      <c r="A691" s="15" t="s">
        <v>304</v>
      </c>
      <c r="B691" s="2" t="s">
        <v>305</v>
      </c>
      <c r="C691" s="11" t="s">
        <v>1260</v>
      </c>
      <c r="D691" s="2" t="s">
        <v>16</v>
      </c>
      <c r="E691" s="1">
        <v>1</v>
      </c>
      <c r="F691" s="29">
        <v>5.68</v>
      </c>
      <c r="G691" s="32">
        <f t="shared" si="25"/>
        <v>5.68</v>
      </c>
      <c r="H691" s="1">
        <f t="shared" si="26"/>
        <v>5.68</v>
      </c>
    </row>
    <row r="692" spans="1:8" x14ac:dyDescent="0.25">
      <c r="A692" s="15" t="s">
        <v>923</v>
      </c>
      <c r="B692" s="2" t="s">
        <v>924</v>
      </c>
      <c r="C692" s="11" t="s">
        <v>925</v>
      </c>
      <c r="D692" s="2" t="s">
        <v>16</v>
      </c>
      <c r="E692" s="1">
        <v>1</v>
      </c>
      <c r="F692" s="29">
        <v>47.44</v>
      </c>
      <c r="G692" s="32">
        <f t="shared" si="25"/>
        <v>47.44</v>
      </c>
      <c r="H692" s="1">
        <f t="shared" si="26"/>
        <v>47.44</v>
      </c>
    </row>
    <row r="693" spans="1:8" x14ac:dyDescent="0.25">
      <c r="A693" s="15" t="s">
        <v>926</v>
      </c>
      <c r="B693" s="2" t="s">
        <v>927</v>
      </c>
      <c r="C693" s="11" t="s">
        <v>928</v>
      </c>
      <c r="D693" s="2" t="s">
        <v>16</v>
      </c>
      <c r="E693" s="1">
        <v>1</v>
      </c>
      <c r="F693" s="29">
        <v>23.55</v>
      </c>
      <c r="G693" s="32">
        <f t="shared" si="25"/>
        <v>23.55</v>
      </c>
      <c r="H693" s="1">
        <f t="shared" si="26"/>
        <v>23.55</v>
      </c>
    </row>
    <row r="694" spans="1:8" x14ac:dyDescent="0.25">
      <c r="A694" s="15" t="s">
        <v>929</v>
      </c>
      <c r="B694" s="2" t="s">
        <v>930</v>
      </c>
      <c r="C694" s="11" t="s">
        <v>931</v>
      </c>
      <c r="D694" s="2" t="s">
        <v>16</v>
      </c>
      <c r="E694" s="1">
        <v>1</v>
      </c>
      <c r="F694" s="29">
        <v>23.55</v>
      </c>
      <c r="G694" s="32">
        <f t="shared" si="25"/>
        <v>23.55</v>
      </c>
      <c r="H694" s="1">
        <f t="shared" si="26"/>
        <v>23.55</v>
      </c>
    </row>
    <row r="695" spans="1:8" x14ac:dyDescent="0.25">
      <c r="A695" s="15" t="s">
        <v>941</v>
      </c>
      <c r="B695" s="2" t="s">
        <v>942</v>
      </c>
      <c r="C695" s="11" t="s">
        <v>943</v>
      </c>
      <c r="D695" s="2" t="s">
        <v>16</v>
      </c>
      <c r="E695" s="1">
        <v>1</v>
      </c>
      <c r="F695" s="29">
        <v>526.21</v>
      </c>
      <c r="G695" s="32">
        <f t="shared" si="25"/>
        <v>526.21</v>
      </c>
      <c r="H695" s="1">
        <f t="shared" si="26"/>
        <v>526.21</v>
      </c>
    </row>
    <row r="696" spans="1:8" ht="30" x14ac:dyDescent="0.25">
      <c r="A696" s="15" t="s">
        <v>1261</v>
      </c>
      <c r="B696" s="2" t="s">
        <v>1262</v>
      </c>
      <c r="C696" s="11" t="s">
        <v>1263</v>
      </c>
      <c r="D696" s="2" t="s">
        <v>16</v>
      </c>
      <c r="E696" s="1">
        <v>1</v>
      </c>
      <c r="F696" s="29">
        <v>810.17</v>
      </c>
      <c r="G696" s="32">
        <f t="shared" si="25"/>
        <v>810.17</v>
      </c>
      <c r="H696" s="1">
        <f t="shared" si="26"/>
        <v>810.17</v>
      </c>
    </row>
    <row r="697" spans="1:8" x14ac:dyDescent="0.25">
      <c r="A697" s="15" t="s">
        <v>1264</v>
      </c>
      <c r="B697" s="2" t="s">
        <v>1265</v>
      </c>
      <c r="C697" s="11" t="s">
        <v>1266</v>
      </c>
      <c r="D697" s="2" t="s">
        <v>16</v>
      </c>
      <c r="E697" s="1">
        <v>3</v>
      </c>
      <c r="F697" s="29">
        <v>162.69</v>
      </c>
      <c r="G697" s="32">
        <f t="shared" si="25"/>
        <v>162.69</v>
      </c>
      <c r="H697" s="1">
        <f t="shared" si="26"/>
        <v>488.07</v>
      </c>
    </row>
    <row r="698" spans="1:8" x14ac:dyDescent="0.25">
      <c r="A698" s="15" t="s">
        <v>1267</v>
      </c>
      <c r="B698" s="2" t="s">
        <v>1268</v>
      </c>
      <c r="C698" s="11" t="s">
        <v>1269</v>
      </c>
      <c r="D698" s="2" t="s">
        <v>16</v>
      </c>
      <c r="E698" s="1">
        <v>1</v>
      </c>
      <c r="F698" s="29">
        <v>192.75</v>
      </c>
      <c r="G698" s="32">
        <f t="shared" si="25"/>
        <v>192.75</v>
      </c>
      <c r="H698" s="1">
        <f t="shared" si="26"/>
        <v>192.75</v>
      </c>
    </row>
    <row r="699" spans="1:8" x14ac:dyDescent="0.25">
      <c r="A699" s="15" t="s">
        <v>1270</v>
      </c>
      <c r="B699" s="2" t="s">
        <v>1271</v>
      </c>
      <c r="C699" s="11" t="s">
        <v>1272</v>
      </c>
      <c r="D699" s="2" t="s">
        <v>16</v>
      </c>
      <c r="E699" s="1">
        <v>2</v>
      </c>
      <c r="F699" s="29">
        <v>198.05</v>
      </c>
      <c r="G699" s="32">
        <f t="shared" si="25"/>
        <v>198.05</v>
      </c>
      <c r="H699" s="1">
        <f t="shared" si="26"/>
        <v>396.1</v>
      </c>
    </row>
    <row r="700" spans="1:8" x14ac:dyDescent="0.25">
      <c r="G700" s="32" t="str">
        <f t="shared" si="25"/>
        <v/>
      </c>
    </row>
    <row r="701" spans="1:8" x14ac:dyDescent="0.25">
      <c r="C701" s="11" t="s">
        <v>319</v>
      </c>
      <c r="G701" s="32" t="str">
        <f t="shared" si="25"/>
        <v/>
      </c>
      <c r="H701" s="1">
        <f>SUM(H676:H699)</f>
        <v>5400.94</v>
      </c>
    </row>
    <row r="702" spans="1:8" x14ac:dyDescent="0.25">
      <c r="G702" s="32" t="str">
        <f t="shared" si="25"/>
        <v/>
      </c>
    </row>
    <row r="703" spans="1:8" x14ac:dyDescent="0.25">
      <c r="A703" s="15" t="s">
        <v>953</v>
      </c>
      <c r="C703" s="11" t="s">
        <v>954</v>
      </c>
      <c r="G703" s="32" t="str">
        <f t="shared" si="25"/>
        <v/>
      </c>
    </row>
    <row r="704" spans="1:8" x14ac:dyDescent="0.25">
      <c r="A704" s="15" t="s">
        <v>955</v>
      </c>
      <c r="C704" s="11" t="s">
        <v>956</v>
      </c>
      <c r="G704" s="32" t="str">
        <f t="shared" si="25"/>
        <v/>
      </c>
    </row>
    <row r="705" spans="1:8" x14ac:dyDescent="0.25">
      <c r="A705" s="15" t="s">
        <v>957</v>
      </c>
      <c r="B705" s="2" t="s">
        <v>958</v>
      </c>
      <c r="C705" s="11" t="s">
        <v>959</v>
      </c>
      <c r="D705" s="2" t="s">
        <v>16</v>
      </c>
      <c r="E705" s="1">
        <v>1</v>
      </c>
      <c r="F705" s="29">
        <v>22.54</v>
      </c>
      <c r="G705" s="32">
        <f t="shared" si="25"/>
        <v>22.54</v>
      </c>
      <c r="H705" s="1">
        <f>ROUND((E705*G705),2)</f>
        <v>22.54</v>
      </c>
    </row>
    <row r="706" spans="1:8" x14ac:dyDescent="0.25">
      <c r="A706" s="15" t="s">
        <v>963</v>
      </c>
      <c r="B706" s="2" t="s">
        <v>964</v>
      </c>
      <c r="C706" s="11" t="s">
        <v>965</v>
      </c>
      <c r="D706" s="2" t="s">
        <v>16</v>
      </c>
      <c r="E706" s="1">
        <v>1</v>
      </c>
      <c r="F706" s="29">
        <v>59.94</v>
      </c>
      <c r="G706" s="32">
        <f t="shared" si="25"/>
        <v>59.94</v>
      </c>
      <c r="H706" s="1">
        <f>ROUND((E706*G706),2)</f>
        <v>59.94</v>
      </c>
    </row>
    <row r="707" spans="1:8" x14ac:dyDescent="0.25">
      <c r="A707" s="15" t="s">
        <v>966</v>
      </c>
      <c r="B707" s="2" t="s">
        <v>967</v>
      </c>
      <c r="C707" s="11" t="s">
        <v>968</v>
      </c>
      <c r="D707" s="2" t="s">
        <v>16</v>
      </c>
      <c r="E707" s="1">
        <v>1</v>
      </c>
      <c r="F707" s="29">
        <v>229.94</v>
      </c>
      <c r="G707" s="32">
        <f t="shared" si="25"/>
        <v>229.94</v>
      </c>
      <c r="H707" s="1">
        <f>ROUND((E707*G707),2)</f>
        <v>229.94</v>
      </c>
    </row>
    <row r="708" spans="1:8" x14ac:dyDescent="0.25">
      <c r="G708" s="32" t="str">
        <f t="shared" si="25"/>
        <v/>
      </c>
    </row>
    <row r="709" spans="1:8" x14ac:dyDescent="0.25">
      <c r="C709" s="11" t="s">
        <v>969</v>
      </c>
      <c r="G709" s="32" t="str">
        <f t="shared" si="25"/>
        <v/>
      </c>
      <c r="H709" s="1">
        <f>SUM(H704:H707)</f>
        <v>312.42</v>
      </c>
    </row>
    <row r="710" spans="1:8" x14ac:dyDescent="0.25">
      <c r="G710" s="32" t="str">
        <f t="shared" si="25"/>
        <v/>
      </c>
    </row>
    <row r="711" spans="1:8" x14ac:dyDescent="0.25">
      <c r="A711" s="15" t="s">
        <v>320</v>
      </c>
      <c r="C711" s="11" t="s">
        <v>321</v>
      </c>
      <c r="G711" s="32" t="str">
        <f t="shared" si="25"/>
        <v/>
      </c>
    </row>
    <row r="712" spans="1:8" x14ac:dyDescent="0.25">
      <c r="A712" s="15" t="s">
        <v>975</v>
      </c>
      <c r="C712" s="11" t="s">
        <v>976</v>
      </c>
      <c r="G712" s="32" t="str">
        <f t="shared" si="25"/>
        <v/>
      </c>
    </row>
    <row r="713" spans="1:8" x14ac:dyDescent="0.25">
      <c r="A713" s="15" t="s">
        <v>1273</v>
      </c>
      <c r="B713" s="2" t="s">
        <v>1274</v>
      </c>
      <c r="C713" s="11" t="s">
        <v>1275</v>
      </c>
      <c r="D713" s="2" t="s">
        <v>16</v>
      </c>
      <c r="E713" s="1">
        <v>1</v>
      </c>
      <c r="F713" s="29">
        <v>1234.6199999999999</v>
      </c>
      <c r="G713" s="32">
        <f t="shared" si="25"/>
        <v>1234.6199999999999</v>
      </c>
      <c r="H713" s="1">
        <f>ROUND((E713*G713),2)</f>
        <v>1234.6199999999999</v>
      </c>
    </row>
    <row r="714" spans="1:8" x14ac:dyDescent="0.25">
      <c r="A714" s="15" t="s">
        <v>1276</v>
      </c>
      <c r="B714" s="2" t="s">
        <v>1277</v>
      </c>
      <c r="C714" s="11" t="s">
        <v>1278</v>
      </c>
      <c r="D714" s="2" t="s">
        <v>16</v>
      </c>
      <c r="E714" s="1">
        <v>1</v>
      </c>
      <c r="F714" s="29">
        <v>124.88</v>
      </c>
      <c r="G714" s="32">
        <f t="shared" ref="G714:G777" si="27">IF(F714&gt;0,ROUND(F714*(1-$H$2),2),"")</f>
        <v>124.88</v>
      </c>
      <c r="H714" s="1">
        <f>ROUND((E714*G714),2)</f>
        <v>124.88</v>
      </c>
    </row>
    <row r="715" spans="1:8" x14ac:dyDescent="0.25">
      <c r="A715" s="15" t="s">
        <v>998</v>
      </c>
      <c r="B715" s="2" t="s">
        <v>999</v>
      </c>
      <c r="C715" s="11" t="s">
        <v>1000</v>
      </c>
      <c r="D715" s="2" t="s">
        <v>16</v>
      </c>
      <c r="E715" s="1">
        <v>1</v>
      </c>
      <c r="F715" s="29">
        <v>181.39</v>
      </c>
      <c r="G715" s="32">
        <f t="shared" si="27"/>
        <v>181.39</v>
      </c>
      <c r="H715" s="1">
        <f>ROUND((E715*G715),2)</f>
        <v>181.39</v>
      </c>
    </row>
    <row r="716" spans="1:8" x14ac:dyDescent="0.25">
      <c r="G716" s="32" t="str">
        <f t="shared" si="27"/>
        <v/>
      </c>
    </row>
    <row r="717" spans="1:8" x14ac:dyDescent="0.25">
      <c r="C717" s="11" t="s">
        <v>332</v>
      </c>
      <c r="G717" s="32" t="str">
        <f t="shared" si="27"/>
        <v/>
      </c>
      <c r="H717" s="1">
        <f>SUM(H712:H715)</f>
        <v>1540.89</v>
      </c>
    </row>
    <row r="718" spans="1:8" x14ac:dyDescent="0.25">
      <c r="G718" s="32" t="str">
        <f t="shared" si="27"/>
        <v/>
      </c>
    </row>
    <row r="719" spans="1:8" x14ac:dyDescent="0.25">
      <c r="A719" s="15" t="s">
        <v>1014</v>
      </c>
      <c r="C719" s="11" t="s">
        <v>1015</v>
      </c>
      <c r="G719" s="32" t="str">
        <f t="shared" si="27"/>
        <v/>
      </c>
    </row>
    <row r="720" spans="1:8" x14ac:dyDescent="0.25">
      <c r="A720" s="15" t="s">
        <v>1016</v>
      </c>
      <c r="C720" s="11" t="s">
        <v>1017</v>
      </c>
      <c r="G720" s="32" t="str">
        <f t="shared" si="27"/>
        <v/>
      </c>
    </row>
    <row r="721" spans="1:8" ht="15.75" customHeight="1" x14ac:dyDescent="0.25">
      <c r="A721" s="15" t="s">
        <v>1021</v>
      </c>
      <c r="B721" s="2" t="s">
        <v>1022</v>
      </c>
      <c r="C721" s="11" t="s">
        <v>477</v>
      </c>
      <c r="D721" s="2" t="s">
        <v>28</v>
      </c>
      <c r="E721" s="1">
        <v>2.85</v>
      </c>
      <c r="F721" s="29">
        <v>31.65</v>
      </c>
      <c r="G721" s="32">
        <f t="shared" si="27"/>
        <v>31.65</v>
      </c>
      <c r="H721" s="1">
        <f>ROUND((E721*G721),2)</f>
        <v>90.2</v>
      </c>
    </row>
    <row r="722" spans="1:8" x14ac:dyDescent="0.25">
      <c r="A722" s="15" t="s">
        <v>1026</v>
      </c>
      <c r="B722" s="2" t="s">
        <v>1027</v>
      </c>
      <c r="C722" s="11" t="s">
        <v>1028</v>
      </c>
      <c r="D722" s="2" t="s">
        <v>28</v>
      </c>
      <c r="E722" s="1">
        <v>18.989999999999998</v>
      </c>
      <c r="F722" s="29">
        <v>26.32</v>
      </c>
      <c r="G722" s="32">
        <f t="shared" si="27"/>
        <v>26.32</v>
      </c>
      <c r="H722" s="1">
        <f>ROUND((E722*G722),2)</f>
        <v>499.82</v>
      </c>
    </row>
    <row r="723" spans="1:8" ht="30" x14ac:dyDescent="0.25">
      <c r="A723" s="15" t="s">
        <v>1029</v>
      </c>
      <c r="B723" s="2" t="s">
        <v>1030</v>
      </c>
      <c r="C723" s="11" t="s">
        <v>1279</v>
      </c>
      <c r="D723" s="2" t="s">
        <v>28</v>
      </c>
      <c r="E723" s="1">
        <v>18.989999999999998</v>
      </c>
      <c r="F723" s="29">
        <v>41.19</v>
      </c>
      <c r="G723" s="32">
        <f t="shared" si="27"/>
        <v>41.19</v>
      </c>
      <c r="H723" s="1">
        <f>ROUND((E723*G723),2)</f>
        <v>782.2</v>
      </c>
    </row>
    <row r="724" spans="1:8" x14ac:dyDescent="0.25">
      <c r="A724" s="15" t="s">
        <v>1032</v>
      </c>
      <c r="C724" s="11" t="s">
        <v>1033</v>
      </c>
      <c r="G724" s="32" t="str">
        <f t="shared" si="27"/>
        <v/>
      </c>
    </row>
    <row r="725" spans="1:8" x14ac:dyDescent="0.25">
      <c r="A725" s="15" t="s">
        <v>1034</v>
      </c>
      <c r="B725" s="2" t="s">
        <v>1035</v>
      </c>
      <c r="C725" s="11" t="s">
        <v>1020</v>
      </c>
      <c r="D725" s="2" t="s">
        <v>28</v>
      </c>
      <c r="E725" s="1">
        <v>20.92</v>
      </c>
      <c r="F725" s="29">
        <v>4.41</v>
      </c>
      <c r="G725" s="32">
        <f t="shared" si="27"/>
        <v>4.41</v>
      </c>
      <c r="H725" s="1">
        <f>ROUND((E725*G725),2)</f>
        <v>92.26</v>
      </c>
    </row>
    <row r="726" spans="1:8" ht="17.25" customHeight="1" x14ac:dyDescent="0.25">
      <c r="A726" s="15" t="s">
        <v>1036</v>
      </c>
      <c r="B726" s="2" t="s">
        <v>476</v>
      </c>
      <c r="C726" s="11" t="s">
        <v>477</v>
      </c>
      <c r="D726" s="2" t="s">
        <v>28</v>
      </c>
      <c r="E726" s="1">
        <v>20.92</v>
      </c>
      <c r="F726" s="29">
        <v>31.65</v>
      </c>
      <c r="G726" s="32">
        <f t="shared" si="27"/>
        <v>31.65</v>
      </c>
      <c r="H726" s="1">
        <f>ROUND((E726*G726),2)</f>
        <v>662.12</v>
      </c>
    </row>
    <row r="727" spans="1:8" x14ac:dyDescent="0.25">
      <c r="A727" s="15" t="s">
        <v>1037</v>
      </c>
      <c r="C727" s="11" t="s">
        <v>1038</v>
      </c>
      <c r="G727" s="32" t="str">
        <f t="shared" si="27"/>
        <v/>
      </c>
    </row>
    <row r="728" spans="1:8" x14ac:dyDescent="0.25">
      <c r="A728" s="15" t="s">
        <v>1039</v>
      </c>
      <c r="B728" s="2" t="s">
        <v>1040</v>
      </c>
      <c r="C728" s="11" t="s">
        <v>1280</v>
      </c>
      <c r="D728" s="2" t="s">
        <v>28</v>
      </c>
      <c r="E728" s="1">
        <v>0.11</v>
      </c>
      <c r="F728" s="29">
        <v>159.71</v>
      </c>
      <c r="G728" s="32">
        <f t="shared" si="27"/>
        <v>159.71</v>
      </c>
      <c r="H728" s="1">
        <f>ROUND((E728*G728),2)</f>
        <v>17.57</v>
      </c>
    </row>
    <row r="729" spans="1:8" x14ac:dyDescent="0.25">
      <c r="G729" s="32" t="str">
        <f t="shared" si="27"/>
        <v/>
      </c>
    </row>
    <row r="730" spans="1:8" x14ac:dyDescent="0.25">
      <c r="C730" s="11" t="s">
        <v>1042</v>
      </c>
      <c r="G730" s="32" t="str">
        <f t="shared" si="27"/>
        <v/>
      </c>
      <c r="H730" s="1">
        <f>SUM(H720:H728)</f>
        <v>2144.17</v>
      </c>
    </row>
    <row r="731" spans="1:8" x14ac:dyDescent="0.25">
      <c r="G731" s="32" t="str">
        <f t="shared" si="27"/>
        <v/>
      </c>
    </row>
    <row r="732" spans="1:8" x14ac:dyDescent="0.25">
      <c r="A732" s="15" t="s">
        <v>333</v>
      </c>
      <c r="C732" s="11" t="s">
        <v>334</v>
      </c>
      <c r="G732" s="32" t="str">
        <f t="shared" si="27"/>
        <v/>
      </c>
    </row>
    <row r="733" spans="1:8" x14ac:dyDescent="0.25">
      <c r="A733" s="15" t="s">
        <v>1047</v>
      </c>
      <c r="C733" s="11" t="s">
        <v>1048</v>
      </c>
      <c r="G733" s="32" t="str">
        <f t="shared" si="27"/>
        <v/>
      </c>
    </row>
    <row r="734" spans="1:8" x14ac:dyDescent="0.25">
      <c r="A734" s="15" t="s">
        <v>1049</v>
      </c>
      <c r="B734" s="2" t="s">
        <v>1050</v>
      </c>
      <c r="C734" s="11" t="s">
        <v>1051</v>
      </c>
      <c r="D734" s="2" t="s">
        <v>28</v>
      </c>
      <c r="E734" s="1">
        <v>23.34</v>
      </c>
      <c r="F734" s="29">
        <v>18.899999999999999</v>
      </c>
      <c r="G734" s="32">
        <f t="shared" si="27"/>
        <v>18.899999999999999</v>
      </c>
      <c r="H734" s="1">
        <f>ROUND((E734*G734),2)</f>
        <v>441.13</v>
      </c>
    </row>
    <row r="735" spans="1:8" ht="30" x14ac:dyDescent="0.25">
      <c r="A735" s="15" t="s">
        <v>1281</v>
      </c>
      <c r="B735" s="2" t="s">
        <v>1282</v>
      </c>
      <c r="C735" s="11" t="s">
        <v>1283</v>
      </c>
      <c r="D735" s="2" t="s">
        <v>16</v>
      </c>
      <c r="E735" s="1">
        <v>1</v>
      </c>
      <c r="F735" s="29">
        <v>31.16</v>
      </c>
      <c r="G735" s="32">
        <f t="shared" si="27"/>
        <v>31.16</v>
      </c>
      <c r="H735" s="1">
        <f>ROUND((E735*G735),2)</f>
        <v>31.16</v>
      </c>
    </row>
    <row r="736" spans="1:8" x14ac:dyDescent="0.25">
      <c r="A736" s="15" t="s">
        <v>340</v>
      </c>
      <c r="C736" s="11" t="s">
        <v>341</v>
      </c>
      <c r="G736" s="32" t="str">
        <f t="shared" si="27"/>
        <v/>
      </c>
    </row>
    <row r="737" spans="1:8" ht="30" x14ac:dyDescent="0.25">
      <c r="A737" s="15" t="s">
        <v>1052</v>
      </c>
      <c r="B737" s="2" t="s">
        <v>1053</v>
      </c>
      <c r="C737" s="11" t="s">
        <v>1054</v>
      </c>
      <c r="D737" s="2" t="s">
        <v>28</v>
      </c>
      <c r="E737" s="1">
        <v>23.34</v>
      </c>
      <c r="F737" s="29">
        <v>51.33</v>
      </c>
      <c r="G737" s="32">
        <f t="shared" si="27"/>
        <v>51.33</v>
      </c>
      <c r="H737" s="1">
        <f>ROUND((E737*G737),2)</f>
        <v>1198.04</v>
      </c>
    </row>
    <row r="738" spans="1:8" x14ac:dyDescent="0.25">
      <c r="A738" s="15" t="s">
        <v>1061</v>
      </c>
      <c r="C738" s="11" t="s">
        <v>1062</v>
      </c>
      <c r="G738" s="32" t="str">
        <f t="shared" si="27"/>
        <v/>
      </c>
    </row>
    <row r="739" spans="1:8" ht="30" x14ac:dyDescent="0.25">
      <c r="A739" s="15" t="s">
        <v>1066</v>
      </c>
      <c r="B739" s="2" t="s">
        <v>1067</v>
      </c>
      <c r="C739" s="11" t="s">
        <v>1068</v>
      </c>
      <c r="D739" s="2" t="s">
        <v>59</v>
      </c>
      <c r="E739" s="1">
        <v>14.32</v>
      </c>
      <c r="F739" s="29">
        <v>7.52</v>
      </c>
      <c r="G739" s="32">
        <f t="shared" si="27"/>
        <v>7.52</v>
      </c>
      <c r="H739" s="1">
        <f>ROUND((E739*G739),2)</f>
        <v>107.69</v>
      </c>
    </row>
    <row r="740" spans="1:8" x14ac:dyDescent="0.25">
      <c r="A740" s="15" t="s">
        <v>1069</v>
      </c>
      <c r="C740" s="11" t="s">
        <v>1070</v>
      </c>
      <c r="G740" s="32" t="str">
        <f t="shared" si="27"/>
        <v/>
      </c>
    </row>
    <row r="741" spans="1:8" x14ac:dyDescent="0.25">
      <c r="A741" s="15" t="s">
        <v>1071</v>
      </c>
      <c r="B741" s="2" t="s">
        <v>1072</v>
      </c>
      <c r="C741" s="11" t="s">
        <v>1073</v>
      </c>
      <c r="D741" s="2" t="s">
        <v>28</v>
      </c>
      <c r="E741" s="1">
        <v>0.15</v>
      </c>
      <c r="F741" s="29">
        <v>159.71</v>
      </c>
      <c r="G741" s="32">
        <f t="shared" si="27"/>
        <v>159.71</v>
      </c>
      <c r="H741" s="1">
        <f>ROUND((E741*G741),2)</f>
        <v>23.96</v>
      </c>
    </row>
    <row r="742" spans="1:8" x14ac:dyDescent="0.25">
      <c r="G742" s="32" t="str">
        <f t="shared" si="27"/>
        <v/>
      </c>
    </row>
    <row r="743" spans="1:8" x14ac:dyDescent="0.25">
      <c r="C743" s="11" t="s">
        <v>348</v>
      </c>
      <c r="G743" s="32" t="str">
        <f t="shared" si="27"/>
        <v/>
      </c>
      <c r="H743" s="1">
        <f>SUM(H733:H741)</f>
        <v>1801.98</v>
      </c>
    </row>
    <row r="744" spans="1:8" x14ac:dyDescent="0.25">
      <c r="G744" s="32" t="str">
        <f t="shared" si="27"/>
        <v/>
      </c>
    </row>
    <row r="745" spans="1:8" x14ac:dyDescent="0.25">
      <c r="A745" s="15" t="s">
        <v>1074</v>
      </c>
      <c r="C745" s="11" t="s">
        <v>1075</v>
      </c>
      <c r="G745" s="32" t="str">
        <f t="shared" si="27"/>
        <v/>
      </c>
    </row>
    <row r="746" spans="1:8" x14ac:dyDescent="0.25">
      <c r="A746" s="15" t="s">
        <v>1076</v>
      </c>
      <c r="C746" s="11" t="s">
        <v>1284</v>
      </c>
      <c r="G746" s="32" t="str">
        <f t="shared" si="27"/>
        <v/>
      </c>
    </row>
    <row r="747" spans="1:8" x14ac:dyDescent="0.25">
      <c r="A747" s="15" t="s">
        <v>1285</v>
      </c>
      <c r="B747" s="2" t="s">
        <v>1286</v>
      </c>
      <c r="C747" s="11" t="s">
        <v>1287</v>
      </c>
      <c r="D747" s="2" t="s">
        <v>28</v>
      </c>
      <c r="E747" s="1">
        <v>11.95</v>
      </c>
      <c r="F747" s="29">
        <v>17.690000000000001</v>
      </c>
      <c r="G747" s="32">
        <f t="shared" si="27"/>
        <v>17.690000000000001</v>
      </c>
      <c r="H747" s="1">
        <f>ROUND((E747*G747),2)</f>
        <v>211.4</v>
      </c>
    </row>
    <row r="748" spans="1:8" x14ac:dyDescent="0.25">
      <c r="A748" s="15" t="s">
        <v>1079</v>
      </c>
      <c r="C748" s="11" t="s">
        <v>1080</v>
      </c>
      <c r="G748" s="32" t="str">
        <f t="shared" si="27"/>
        <v/>
      </c>
    </row>
    <row r="749" spans="1:8" x14ac:dyDescent="0.25">
      <c r="A749" s="15" t="s">
        <v>1084</v>
      </c>
      <c r="B749" s="2" t="s">
        <v>1085</v>
      </c>
      <c r="C749" s="11" t="s">
        <v>480</v>
      </c>
      <c r="D749" s="2" t="s">
        <v>28</v>
      </c>
      <c r="E749" s="1">
        <v>29.1</v>
      </c>
      <c r="F749" s="29">
        <v>17.36</v>
      </c>
      <c r="G749" s="32">
        <f t="shared" si="27"/>
        <v>17.36</v>
      </c>
      <c r="H749" s="1">
        <f>ROUND((E749*G749),2)</f>
        <v>505.18</v>
      </c>
    </row>
    <row r="750" spans="1:8" x14ac:dyDescent="0.25">
      <c r="G750" s="32" t="str">
        <f t="shared" si="27"/>
        <v/>
      </c>
    </row>
    <row r="751" spans="1:8" x14ac:dyDescent="0.25">
      <c r="C751" s="11" t="s">
        <v>1091</v>
      </c>
      <c r="G751" s="32" t="str">
        <f t="shared" si="27"/>
        <v/>
      </c>
      <c r="H751" s="1">
        <f>SUM(H746:H749)</f>
        <v>716.58</v>
      </c>
    </row>
    <row r="752" spans="1:8" x14ac:dyDescent="0.25">
      <c r="G752" s="32" t="str">
        <f t="shared" si="27"/>
        <v/>
      </c>
    </row>
    <row r="753" spans="1:8" x14ac:dyDescent="0.25">
      <c r="A753" s="15" t="s">
        <v>349</v>
      </c>
      <c r="C753" s="11" t="s">
        <v>350</v>
      </c>
      <c r="G753" s="32" t="str">
        <f t="shared" si="27"/>
        <v/>
      </c>
    </row>
    <row r="754" spans="1:8" x14ac:dyDescent="0.25">
      <c r="A754" s="15" t="s">
        <v>1092</v>
      </c>
      <c r="C754" s="11" t="s">
        <v>1093</v>
      </c>
      <c r="G754" s="32" t="str">
        <f t="shared" si="27"/>
        <v/>
      </c>
    </row>
    <row r="755" spans="1:8" x14ac:dyDescent="0.25">
      <c r="A755" s="15" t="s">
        <v>1094</v>
      </c>
      <c r="B755" s="2" t="s">
        <v>1095</v>
      </c>
      <c r="C755" s="11" t="s">
        <v>1096</v>
      </c>
      <c r="D755" s="2" t="s">
        <v>28</v>
      </c>
      <c r="E755" s="1">
        <v>13.44</v>
      </c>
      <c r="F755" s="29">
        <v>4.42</v>
      </c>
      <c r="G755" s="32">
        <f t="shared" si="27"/>
        <v>4.42</v>
      </c>
      <c r="H755" s="1">
        <f>ROUND((E755*G755),2)</f>
        <v>59.4</v>
      </c>
    </row>
    <row r="756" spans="1:8" x14ac:dyDescent="0.25">
      <c r="A756" s="15" t="s">
        <v>1097</v>
      </c>
      <c r="C756" s="11" t="s">
        <v>138</v>
      </c>
      <c r="G756" s="32" t="str">
        <f t="shared" si="27"/>
        <v/>
      </c>
    </row>
    <row r="757" spans="1:8" x14ac:dyDescent="0.25">
      <c r="A757" s="15" t="s">
        <v>1098</v>
      </c>
      <c r="B757" s="2" t="s">
        <v>1099</v>
      </c>
      <c r="C757" s="11" t="s">
        <v>1100</v>
      </c>
      <c r="D757" s="2" t="s">
        <v>16</v>
      </c>
      <c r="E757" s="1">
        <v>1</v>
      </c>
      <c r="F757" s="29">
        <v>62.76</v>
      </c>
      <c r="G757" s="32">
        <f t="shared" si="27"/>
        <v>62.76</v>
      </c>
      <c r="H757" s="1">
        <f>ROUND((E757*G757),2)</f>
        <v>62.76</v>
      </c>
    </row>
    <row r="758" spans="1:8" x14ac:dyDescent="0.25">
      <c r="A758" s="15" t="s">
        <v>1104</v>
      </c>
      <c r="C758" s="11" t="s">
        <v>1105</v>
      </c>
      <c r="G758" s="32" t="str">
        <f t="shared" si="27"/>
        <v/>
      </c>
    </row>
    <row r="759" spans="1:8" x14ac:dyDescent="0.25">
      <c r="A759" s="15" t="s">
        <v>1106</v>
      </c>
      <c r="B759" s="2" t="s">
        <v>1107</v>
      </c>
      <c r="C759" s="11" t="s">
        <v>1108</v>
      </c>
      <c r="D759" s="2" t="s">
        <v>28</v>
      </c>
      <c r="E759" s="1">
        <v>25</v>
      </c>
      <c r="F759" s="29">
        <v>7.84</v>
      </c>
      <c r="G759" s="32">
        <f t="shared" si="27"/>
        <v>7.84</v>
      </c>
      <c r="H759" s="1">
        <f>ROUND((E759*G759),2)</f>
        <v>196</v>
      </c>
    </row>
    <row r="760" spans="1:8" x14ac:dyDescent="0.25">
      <c r="G760" s="32" t="str">
        <f t="shared" si="27"/>
        <v/>
      </c>
    </row>
    <row r="761" spans="1:8" x14ac:dyDescent="0.25">
      <c r="C761" s="11" t="s">
        <v>356</v>
      </c>
      <c r="G761" s="32" t="str">
        <f t="shared" si="27"/>
        <v/>
      </c>
      <c r="H761" s="1">
        <f>SUM(H754:H759)</f>
        <v>318.16000000000003</v>
      </c>
    </row>
    <row r="762" spans="1:8" x14ac:dyDescent="0.25">
      <c r="G762" s="32" t="str">
        <f t="shared" si="27"/>
        <v/>
      </c>
    </row>
    <row r="763" spans="1:8" x14ac:dyDescent="0.25">
      <c r="A763" s="15" t="s">
        <v>70</v>
      </c>
      <c r="C763" s="11" t="s">
        <v>372</v>
      </c>
      <c r="G763" s="32" t="str">
        <f t="shared" si="27"/>
        <v/>
      </c>
    </row>
    <row r="764" spans="1:8" x14ac:dyDescent="0.25">
      <c r="A764" s="15" t="s">
        <v>1330</v>
      </c>
      <c r="C764" s="11" t="s">
        <v>1288</v>
      </c>
      <c r="G764" s="32" t="str">
        <f t="shared" si="27"/>
        <v/>
      </c>
    </row>
    <row r="765" spans="1:8" x14ac:dyDescent="0.25">
      <c r="A765" s="15" t="s">
        <v>1331</v>
      </c>
      <c r="B765" s="2" t="s">
        <v>1289</v>
      </c>
      <c r="C765" s="11" t="s">
        <v>1290</v>
      </c>
      <c r="D765" s="2" t="s">
        <v>16</v>
      </c>
      <c r="E765" s="1">
        <v>1</v>
      </c>
      <c r="F765" s="29">
        <v>1428.36</v>
      </c>
      <c r="G765" s="32">
        <f t="shared" si="27"/>
        <v>1428.36</v>
      </c>
      <c r="H765" s="1">
        <f>ROUND((E765*G765),2)</f>
        <v>1428.36</v>
      </c>
    </row>
    <row r="766" spans="1:8" x14ac:dyDescent="0.25">
      <c r="G766" s="32" t="str">
        <f t="shared" si="27"/>
        <v/>
      </c>
    </row>
    <row r="767" spans="1:8" x14ac:dyDescent="0.25">
      <c r="C767" s="11" t="s">
        <v>145</v>
      </c>
      <c r="G767" s="32" t="str">
        <f t="shared" si="27"/>
        <v/>
      </c>
      <c r="H767" s="1">
        <f>SUM(H764:H765)</f>
        <v>1428.36</v>
      </c>
    </row>
    <row r="768" spans="1:8" x14ac:dyDescent="0.25">
      <c r="G768" s="32" t="str">
        <f t="shared" si="27"/>
        <v/>
      </c>
    </row>
    <row r="769" spans="1:8" s="3" customFormat="1" x14ac:dyDescent="0.25">
      <c r="A769" s="14"/>
      <c r="B769" s="4"/>
      <c r="C769" s="12" t="s">
        <v>167</v>
      </c>
      <c r="D769" s="4"/>
      <c r="E769" s="8"/>
      <c r="F769" s="30"/>
      <c r="G769" s="32" t="str">
        <f t="shared" si="27"/>
        <v/>
      </c>
      <c r="H769" s="8">
        <f>H592+H606+H617+H628+H638+H644+H673+H701+H709+H717+H730+H743+H751+H761+H767</f>
        <v>34483.089999999997</v>
      </c>
    </row>
    <row r="770" spans="1:8" s="3" customFormat="1" x14ac:dyDescent="0.25">
      <c r="A770" s="14"/>
      <c r="B770" s="4"/>
      <c r="C770" s="12"/>
      <c r="D770" s="4"/>
      <c r="E770" s="8"/>
      <c r="F770" s="30"/>
      <c r="G770" s="32" t="str">
        <f t="shared" si="27"/>
        <v/>
      </c>
      <c r="H770" s="8"/>
    </row>
    <row r="771" spans="1:8" s="3" customFormat="1" x14ac:dyDescent="0.25">
      <c r="A771" s="14" t="s">
        <v>1291</v>
      </c>
      <c r="B771" s="4"/>
      <c r="C771" s="12"/>
      <c r="D771" s="4"/>
      <c r="E771" s="8"/>
      <c r="F771" s="30"/>
      <c r="G771" s="32" t="str">
        <f t="shared" si="27"/>
        <v/>
      </c>
      <c r="H771" s="8"/>
    </row>
    <row r="772" spans="1:8" x14ac:dyDescent="0.25">
      <c r="G772" s="32" t="str">
        <f t="shared" si="27"/>
        <v/>
      </c>
    </row>
    <row r="773" spans="1:8" x14ac:dyDescent="0.25">
      <c r="A773" s="15" t="s">
        <v>169</v>
      </c>
      <c r="C773" s="11" t="s">
        <v>170</v>
      </c>
      <c r="G773" s="32" t="str">
        <f t="shared" si="27"/>
        <v/>
      </c>
    </row>
    <row r="774" spans="1:8" x14ac:dyDescent="0.25">
      <c r="A774" s="15" t="s">
        <v>686</v>
      </c>
      <c r="C774" s="11" t="s">
        <v>687</v>
      </c>
      <c r="G774" s="32" t="str">
        <f t="shared" si="27"/>
        <v/>
      </c>
    </row>
    <row r="775" spans="1:8" ht="16.5" customHeight="1" x14ac:dyDescent="0.25">
      <c r="A775" s="15" t="s">
        <v>688</v>
      </c>
      <c r="B775" s="2" t="s">
        <v>689</v>
      </c>
      <c r="C775" s="11" t="s">
        <v>690</v>
      </c>
      <c r="D775" s="2" t="s">
        <v>28</v>
      </c>
      <c r="E775" s="1">
        <v>-1</v>
      </c>
      <c r="F775" s="29">
        <v>80.83</v>
      </c>
      <c r="G775" s="32">
        <f t="shared" si="27"/>
        <v>80.83</v>
      </c>
      <c r="H775" s="1">
        <f>ROUND((E775*G775),2)</f>
        <v>-80.83</v>
      </c>
    </row>
    <row r="776" spans="1:8" x14ac:dyDescent="0.25">
      <c r="G776" s="32" t="str">
        <f t="shared" si="27"/>
        <v/>
      </c>
    </row>
    <row r="777" spans="1:8" x14ac:dyDescent="0.25">
      <c r="C777" s="11" t="s">
        <v>176</v>
      </c>
      <c r="G777" s="32" t="str">
        <f t="shared" si="27"/>
        <v/>
      </c>
      <c r="H777" s="1">
        <f>SUM(H774:H775)</f>
        <v>-80.83</v>
      </c>
    </row>
    <row r="778" spans="1:8" x14ac:dyDescent="0.25">
      <c r="G778" s="32" t="str">
        <f t="shared" ref="G778:G832" si="28">IF(F778&gt;0,ROUND(F778*(1-$H$2),2),"")</f>
        <v/>
      </c>
    </row>
    <row r="779" spans="1:8" x14ac:dyDescent="0.25">
      <c r="A779" s="15" t="s">
        <v>250</v>
      </c>
      <c r="C779" s="11" t="s">
        <v>251</v>
      </c>
      <c r="G779" s="32" t="str">
        <f t="shared" si="28"/>
        <v/>
      </c>
    </row>
    <row r="780" spans="1:8" x14ac:dyDescent="0.25">
      <c r="A780" s="15" t="s">
        <v>287</v>
      </c>
      <c r="C780" s="11" t="s">
        <v>288</v>
      </c>
      <c r="G780" s="32" t="str">
        <f t="shared" si="28"/>
        <v/>
      </c>
    </row>
    <row r="781" spans="1:8" x14ac:dyDescent="0.25">
      <c r="A781" s="15" t="s">
        <v>295</v>
      </c>
      <c r="B781" s="2" t="s">
        <v>296</v>
      </c>
      <c r="C781" s="11" t="s">
        <v>1256</v>
      </c>
      <c r="D781" s="2" t="s">
        <v>16</v>
      </c>
      <c r="E781" s="1">
        <v>1</v>
      </c>
      <c r="F781" s="29">
        <v>197</v>
      </c>
      <c r="G781" s="32">
        <f t="shared" si="28"/>
        <v>197</v>
      </c>
      <c r="H781" s="1">
        <f t="shared" ref="H781:H787" si="29">ROUND((E781*G781),2)</f>
        <v>197</v>
      </c>
    </row>
    <row r="782" spans="1:8" ht="30" x14ac:dyDescent="0.25">
      <c r="A782" s="15" t="s">
        <v>1292</v>
      </c>
      <c r="B782" s="2" t="s">
        <v>1293</v>
      </c>
      <c r="C782" s="11" t="s">
        <v>1294</v>
      </c>
      <c r="D782" s="2" t="s">
        <v>16</v>
      </c>
      <c r="E782" s="1">
        <v>1</v>
      </c>
      <c r="F782" s="29">
        <v>887.57</v>
      </c>
      <c r="G782" s="32">
        <f t="shared" si="28"/>
        <v>887.57</v>
      </c>
      <c r="H782" s="1">
        <f t="shared" si="29"/>
        <v>887.57</v>
      </c>
    </row>
    <row r="783" spans="1:8" x14ac:dyDescent="0.25">
      <c r="A783" s="15" t="s">
        <v>1295</v>
      </c>
      <c r="B783" s="2" t="s">
        <v>1296</v>
      </c>
      <c r="C783" s="11" t="s">
        <v>1297</v>
      </c>
      <c r="D783" s="2" t="s">
        <v>16</v>
      </c>
      <c r="E783" s="1">
        <v>-1</v>
      </c>
      <c r="F783" s="29">
        <v>511.43</v>
      </c>
      <c r="G783" s="32">
        <f t="shared" si="28"/>
        <v>511.43</v>
      </c>
      <c r="H783" s="1">
        <f t="shared" si="29"/>
        <v>-511.43</v>
      </c>
    </row>
    <row r="784" spans="1:8" x14ac:dyDescent="0.25">
      <c r="A784" s="15" t="s">
        <v>1264</v>
      </c>
      <c r="B784" s="2" t="s">
        <v>1265</v>
      </c>
      <c r="C784" s="11" t="s">
        <v>1298</v>
      </c>
      <c r="D784" s="2" t="s">
        <v>16</v>
      </c>
      <c r="E784" s="1">
        <v>2</v>
      </c>
      <c r="F784" s="29">
        <v>162.69</v>
      </c>
      <c r="G784" s="32">
        <f t="shared" si="28"/>
        <v>162.69</v>
      </c>
      <c r="H784" s="1">
        <f t="shared" si="29"/>
        <v>325.38</v>
      </c>
    </row>
    <row r="785" spans="1:8" x14ac:dyDescent="0.25">
      <c r="A785" s="15" t="s">
        <v>1299</v>
      </c>
      <c r="B785" s="2" t="s">
        <v>1300</v>
      </c>
      <c r="C785" s="11" t="s">
        <v>1301</v>
      </c>
      <c r="D785" s="2" t="s">
        <v>16</v>
      </c>
      <c r="E785" s="1">
        <v>1</v>
      </c>
      <c r="F785" s="29">
        <v>175.07</v>
      </c>
      <c r="G785" s="32">
        <f t="shared" si="28"/>
        <v>175.07</v>
      </c>
      <c r="H785" s="1">
        <f t="shared" si="29"/>
        <v>175.07</v>
      </c>
    </row>
    <row r="786" spans="1:8" x14ac:dyDescent="0.25">
      <c r="A786" s="15" t="s">
        <v>1267</v>
      </c>
      <c r="B786" s="2" t="s">
        <v>1268</v>
      </c>
      <c r="C786" s="11" t="s">
        <v>1302</v>
      </c>
      <c r="D786" s="2" t="s">
        <v>16</v>
      </c>
      <c r="E786" s="1">
        <v>3</v>
      </c>
      <c r="F786" s="29">
        <v>192.75</v>
      </c>
      <c r="G786" s="32">
        <f t="shared" si="28"/>
        <v>192.75</v>
      </c>
      <c r="H786" s="1">
        <f t="shared" si="29"/>
        <v>578.25</v>
      </c>
    </row>
    <row r="787" spans="1:8" x14ac:dyDescent="0.25">
      <c r="A787" s="15" t="s">
        <v>1303</v>
      </c>
      <c r="B787" s="2" t="s">
        <v>1304</v>
      </c>
      <c r="C787" s="11" t="s">
        <v>1305</v>
      </c>
      <c r="D787" s="2" t="s">
        <v>16</v>
      </c>
      <c r="E787" s="1">
        <v>2</v>
      </c>
      <c r="F787" s="29">
        <v>276.29000000000002</v>
      </c>
      <c r="G787" s="32">
        <f t="shared" si="28"/>
        <v>276.29000000000002</v>
      </c>
      <c r="H787" s="1">
        <f t="shared" si="29"/>
        <v>552.58000000000004</v>
      </c>
    </row>
    <row r="788" spans="1:8" x14ac:dyDescent="0.25">
      <c r="G788" s="32" t="str">
        <f t="shared" si="28"/>
        <v/>
      </c>
    </row>
    <row r="789" spans="1:8" x14ac:dyDescent="0.25">
      <c r="C789" s="11" t="s">
        <v>319</v>
      </c>
      <c r="G789" s="32" t="str">
        <f t="shared" si="28"/>
        <v/>
      </c>
      <c r="H789" s="1">
        <f>SUM(H780:H787)</f>
        <v>2204.42</v>
      </c>
    </row>
    <row r="790" spans="1:8" x14ac:dyDescent="0.25">
      <c r="G790" s="32" t="str">
        <f t="shared" si="28"/>
        <v/>
      </c>
    </row>
    <row r="791" spans="1:8" x14ac:dyDescent="0.25">
      <c r="A791" s="15" t="s">
        <v>320</v>
      </c>
      <c r="C791" s="11" t="s">
        <v>321</v>
      </c>
      <c r="G791" s="32" t="str">
        <f t="shared" si="28"/>
        <v/>
      </c>
    </row>
    <row r="792" spans="1:8" x14ac:dyDescent="0.25">
      <c r="A792" s="15" t="s">
        <v>1306</v>
      </c>
      <c r="C792" s="11" t="s">
        <v>1307</v>
      </c>
      <c r="G792" s="32" t="str">
        <f t="shared" si="28"/>
        <v/>
      </c>
    </row>
    <row r="793" spans="1:8" x14ac:dyDescent="0.25">
      <c r="A793" s="15" t="s">
        <v>1308</v>
      </c>
      <c r="B793" s="2" t="s">
        <v>1309</v>
      </c>
      <c r="C793" s="11" t="s">
        <v>1310</v>
      </c>
      <c r="D793" s="2" t="s">
        <v>16</v>
      </c>
      <c r="E793" s="1">
        <v>1</v>
      </c>
      <c r="F793" s="29">
        <v>354.17</v>
      </c>
      <c r="G793" s="32">
        <f t="shared" si="28"/>
        <v>354.17</v>
      </c>
      <c r="H793" s="1">
        <f>ROUND((E793*G793),2)</f>
        <v>354.17</v>
      </c>
    </row>
    <row r="794" spans="1:8" x14ac:dyDescent="0.25">
      <c r="A794" s="15" t="s">
        <v>970</v>
      </c>
      <c r="C794" s="11" t="s">
        <v>1311</v>
      </c>
      <c r="G794" s="32" t="str">
        <f t="shared" si="28"/>
        <v/>
      </c>
    </row>
    <row r="795" spans="1:8" x14ac:dyDescent="0.25">
      <c r="A795" s="15" t="s">
        <v>972</v>
      </c>
      <c r="B795" s="2" t="s">
        <v>973</v>
      </c>
      <c r="C795" s="11" t="s">
        <v>1312</v>
      </c>
      <c r="D795" s="2" t="s">
        <v>16</v>
      </c>
      <c r="E795" s="1">
        <v>-1</v>
      </c>
      <c r="F795" s="29">
        <v>492.06</v>
      </c>
      <c r="G795" s="32">
        <f t="shared" si="28"/>
        <v>492.06</v>
      </c>
      <c r="H795" s="1">
        <f>ROUND((E795*G795),2)</f>
        <v>-492.06</v>
      </c>
    </row>
    <row r="796" spans="1:8" x14ac:dyDescent="0.25">
      <c r="G796" s="32" t="str">
        <f t="shared" si="28"/>
        <v/>
      </c>
    </row>
    <row r="797" spans="1:8" x14ac:dyDescent="0.25">
      <c r="C797" s="11" t="s">
        <v>332</v>
      </c>
      <c r="G797" s="32" t="str">
        <f t="shared" si="28"/>
        <v/>
      </c>
      <c r="H797" s="1">
        <f>SUM(H792:H795)</f>
        <v>-137.88999999999999</v>
      </c>
    </row>
    <row r="798" spans="1:8" x14ac:dyDescent="0.25">
      <c r="G798" s="32" t="str">
        <f t="shared" si="28"/>
        <v/>
      </c>
    </row>
    <row r="799" spans="1:8" x14ac:dyDescent="0.25">
      <c r="A799" s="15" t="s">
        <v>1014</v>
      </c>
      <c r="C799" s="11" t="s">
        <v>1015</v>
      </c>
      <c r="G799" s="32" t="str">
        <f t="shared" si="28"/>
        <v/>
      </c>
    </row>
    <row r="800" spans="1:8" x14ac:dyDescent="0.25">
      <c r="A800" s="15" t="s">
        <v>1016</v>
      </c>
      <c r="C800" s="11" t="s">
        <v>1313</v>
      </c>
      <c r="G800" s="32" t="str">
        <f t="shared" si="28"/>
        <v/>
      </c>
    </row>
    <row r="801" spans="1:8" x14ac:dyDescent="0.25">
      <c r="A801" s="15" t="s">
        <v>1018</v>
      </c>
      <c r="B801" s="2" t="s">
        <v>1019</v>
      </c>
      <c r="C801" s="11" t="s">
        <v>1020</v>
      </c>
      <c r="D801" s="2" t="s">
        <v>28</v>
      </c>
      <c r="E801" s="1">
        <v>-1</v>
      </c>
      <c r="F801" s="29">
        <v>4.41</v>
      </c>
      <c r="G801" s="32">
        <f t="shared" si="28"/>
        <v>4.41</v>
      </c>
      <c r="H801" s="1">
        <f>ROUND((E801*G801),2)</f>
        <v>-4.41</v>
      </c>
    </row>
    <row r="802" spans="1:8" ht="16.5" customHeight="1" x14ac:dyDescent="0.25">
      <c r="A802" s="15" t="s">
        <v>1021</v>
      </c>
      <c r="B802" s="2" t="s">
        <v>1022</v>
      </c>
      <c r="C802" s="11" t="s">
        <v>477</v>
      </c>
      <c r="D802" s="2" t="s">
        <v>28</v>
      </c>
      <c r="E802" s="1">
        <v>-1</v>
      </c>
      <c r="F802" s="29">
        <v>31.65</v>
      </c>
      <c r="G802" s="32">
        <f t="shared" si="28"/>
        <v>31.65</v>
      </c>
      <c r="H802" s="1">
        <f>ROUND((E802*G802),2)</f>
        <v>-31.65</v>
      </c>
    </row>
    <row r="803" spans="1:8" x14ac:dyDescent="0.25">
      <c r="A803" s="15" t="s">
        <v>1023</v>
      </c>
      <c r="B803" s="2" t="s">
        <v>1024</v>
      </c>
      <c r="C803" s="11" t="s">
        <v>1025</v>
      </c>
      <c r="D803" s="2" t="s">
        <v>28</v>
      </c>
      <c r="E803" s="1">
        <v>-1</v>
      </c>
      <c r="F803" s="29">
        <v>16.48</v>
      </c>
      <c r="G803" s="32">
        <f t="shared" si="28"/>
        <v>16.48</v>
      </c>
      <c r="H803" s="1">
        <f>ROUND((E803*G803),2)</f>
        <v>-16.48</v>
      </c>
    </row>
    <row r="804" spans="1:8" x14ac:dyDescent="0.25">
      <c r="A804" s="15" t="s">
        <v>1026</v>
      </c>
      <c r="B804" s="2" t="s">
        <v>1027</v>
      </c>
      <c r="C804" s="11" t="s">
        <v>1028</v>
      </c>
      <c r="D804" s="2" t="s">
        <v>28</v>
      </c>
      <c r="E804" s="1">
        <v>-1</v>
      </c>
      <c r="F804" s="29">
        <v>26.32</v>
      </c>
      <c r="G804" s="32">
        <f t="shared" si="28"/>
        <v>26.32</v>
      </c>
      <c r="H804" s="1">
        <f>ROUND((E804*G804),2)</f>
        <v>-26.32</v>
      </c>
    </row>
    <row r="805" spans="1:8" ht="30" x14ac:dyDescent="0.25">
      <c r="A805" s="15" t="s">
        <v>1314</v>
      </c>
      <c r="B805" s="2" t="s">
        <v>1315</v>
      </c>
      <c r="C805" s="11" t="s">
        <v>1316</v>
      </c>
      <c r="D805" s="2" t="s">
        <v>28</v>
      </c>
      <c r="E805" s="1">
        <v>0.32</v>
      </c>
      <c r="F805" s="29">
        <v>41.19</v>
      </c>
      <c r="G805" s="32">
        <f t="shared" si="28"/>
        <v>41.19</v>
      </c>
      <c r="H805" s="1">
        <f>ROUND((E805*G805),2)</f>
        <v>13.18</v>
      </c>
    </row>
    <row r="806" spans="1:8" x14ac:dyDescent="0.25">
      <c r="G806" s="32" t="str">
        <f t="shared" si="28"/>
        <v/>
      </c>
    </row>
    <row r="807" spans="1:8" x14ac:dyDescent="0.25">
      <c r="C807" s="11" t="s">
        <v>1042</v>
      </c>
      <c r="G807" s="32" t="str">
        <f t="shared" si="28"/>
        <v/>
      </c>
      <c r="H807" s="1">
        <f>SUM(H800:H805)</f>
        <v>-65.680000000000007</v>
      </c>
    </row>
    <row r="808" spans="1:8" x14ac:dyDescent="0.25">
      <c r="G808" s="32" t="str">
        <f t="shared" si="28"/>
        <v/>
      </c>
    </row>
    <row r="809" spans="1:8" x14ac:dyDescent="0.25">
      <c r="A809" s="15" t="s">
        <v>333</v>
      </c>
      <c r="C809" s="11" t="s">
        <v>334</v>
      </c>
      <c r="G809" s="32" t="str">
        <f t="shared" si="28"/>
        <v/>
      </c>
    </row>
    <row r="810" spans="1:8" x14ac:dyDescent="0.25">
      <c r="A810" s="15" t="s">
        <v>1047</v>
      </c>
      <c r="C810" s="11" t="s">
        <v>1048</v>
      </c>
      <c r="G810" s="32" t="str">
        <f t="shared" si="28"/>
        <v/>
      </c>
    </row>
    <row r="811" spans="1:8" ht="30" x14ac:dyDescent="0.25">
      <c r="A811" s="15" t="s">
        <v>1281</v>
      </c>
      <c r="B811" s="2" t="s">
        <v>1282</v>
      </c>
      <c r="C811" s="11" t="s">
        <v>1283</v>
      </c>
      <c r="D811" s="2" t="s">
        <v>16</v>
      </c>
      <c r="E811" s="1">
        <v>1</v>
      </c>
      <c r="F811" s="29">
        <v>31.16</v>
      </c>
      <c r="G811" s="32">
        <f t="shared" si="28"/>
        <v>31.16</v>
      </c>
      <c r="H811" s="1">
        <f>ROUND((E811*G811),2)</f>
        <v>31.16</v>
      </c>
    </row>
    <row r="812" spans="1:8" x14ac:dyDescent="0.25">
      <c r="G812" s="32" t="str">
        <f t="shared" si="28"/>
        <v/>
      </c>
    </row>
    <row r="813" spans="1:8" x14ac:dyDescent="0.25">
      <c r="C813" s="11" t="s">
        <v>348</v>
      </c>
      <c r="G813" s="32" t="str">
        <f t="shared" si="28"/>
        <v/>
      </c>
      <c r="H813" s="1">
        <f>SUM(H810:H811)</f>
        <v>31.16</v>
      </c>
    </row>
    <row r="814" spans="1:8" x14ac:dyDescent="0.25">
      <c r="G814" s="32" t="str">
        <f t="shared" si="28"/>
        <v/>
      </c>
    </row>
    <row r="815" spans="1:8" x14ac:dyDescent="0.25">
      <c r="A815" s="15" t="s">
        <v>1074</v>
      </c>
      <c r="C815" s="11" t="s">
        <v>1075</v>
      </c>
      <c r="G815" s="32" t="str">
        <f t="shared" si="28"/>
        <v/>
      </c>
    </row>
    <row r="816" spans="1:8" x14ac:dyDescent="0.25">
      <c r="A816" s="15" t="s">
        <v>1076</v>
      </c>
      <c r="C816" s="11" t="s">
        <v>1317</v>
      </c>
      <c r="G816" s="32" t="str">
        <f t="shared" si="28"/>
        <v/>
      </c>
    </row>
    <row r="817" spans="1:8" x14ac:dyDescent="0.25">
      <c r="A817" s="15" t="s">
        <v>1318</v>
      </c>
      <c r="B817" s="2" t="s">
        <v>1319</v>
      </c>
      <c r="C817" s="11" t="s">
        <v>1320</v>
      </c>
      <c r="D817" s="2" t="s">
        <v>28</v>
      </c>
      <c r="E817" s="1">
        <v>0.24</v>
      </c>
      <c r="F817" s="29">
        <v>18.52</v>
      </c>
      <c r="G817" s="32">
        <f t="shared" si="28"/>
        <v>18.52</v>
      </c>
      <c r="H817" s="1">
        <f>ROUND((E817*G817),2)</f>
        <v>4.4400000000000004</v>
      </c>
    </row>
    <row r="818" spans="1:8" x14ac:dyDescent="0.25">
      <c r="G818" s="32" t="str">
        <f t="shared" si="28"/>
        <v/>
      </c>
    </row>
    <row r="819" spans="1:8" x14ac:dyDescent="0.25">
      <c r="C819" s="11" t="s">
        <v>1091</v>
      </c>
      <c r="G819" s="32" t="str">
        <f t="shared" si="28"/>
        <v/>
      </c>
      <c r="H819" s="1">
        <f>SUM(H816:H817)</f>
        <v>4.4400000000000004</v>
      </c>
    </row>
    <row r="820" spans="1:8" x14ac:dyDescent="0.25">
      <c r="G820" s="32" t="str">
        <f t="shared" si="28"/>
        <v/>
      </c>
    </row>
    <row r="821" spans="1:8" x14ac:dyDescent="0.25">
      <c r="A821" s="15" t="s">
        <v>349</v>
      </c>
      <c r="C821" s="11" t="s">
        <v>350</v>
      </c>
      <c r="G821" s="32" t="str">
        <f t="shared" si="28"/>
        <v/>
      </c>
    </row>
    <row r="822" spans="1:8" x14ac:dyDescent="0.25">
      <c r="A822" s="15" t="s">
        <v>1092</v>
      </c>
      <c r="C822" s="11" t="s">
        <v>1093</v>
      </c>
      <c r="G822" s="32" t="str">
        <f t="shared" si="28"/>
        <v/>
      </c>
    </row>
    <row r="823" spans="1:8" ht="30" x14ac:dyDescent="0.25">
      <c r="A823" s="15" t="s">
        <v>1321</v>
      </c>
      <c r="B823" s="2" t="s">
        <v>1322</v>
      </c>
      <c r="C823" s="11" t="s">
        <v>1323</v>
      </c>
      <c r="D823" s="2" t="s">
        <v>59</v>
      </c>
      <c r="E823" s="1">
        <v>8</v>
      </c>
      <c r="F823" s="29">
        <v>118</v>
      </c>
      <c r="G823" s="32">
        <f t="shared" si="28"/>
        <v>118</v>
      </c>
      <c r="H823" s="1">
        <f>ROUND((E823*G823),2)</f>
        <v>944</v>
      </c>
    </row>
    <row r="824" spans="1:8" x14ac:dyDescent="0.25">
      <c r="G824" s="32" t="str">
        <f t="shared" si="28"/>
        <v/>
      </c>
    </row>
    <row r="825" spans="1:8" x14ac:dyDescent="0.25">
      <c r="C825" s="11" t="s">
        <v>356</v>
      </c>
      <c r="G825" s="32" t="str">
        <f t="shared" si="28"/>
        <v/>
      </c>
      <c r="H825" s="1">
        <f>SUM(H822:H823)</f>
        <v>944</v>
      </c>
    </row>
    <row r="826" spans="1:8" x14ac:dyDescent="0.25">
      <c r="G826" s="32" t="str">
        <f t="shared" si="28"/>
        <v/>
      </c>
    </row>
    <row r="827" spans="1:8" x14ac:dyDescent="0.25">
      <c r="G827" s="32" t="str">
        <f t="shared" si="28"/>
        <v/>
      </c>
    </row>
    <row r="828" spans="1:8" s="3" customFormat="1" x14ac:dyDescent="0.25">
      <c r="A828" s="14"/>
      <c r="B828" s="4"/>
      <c r="C828" s="12" t="s">
        <v>167</v>
      </c>
      <c r="D828" s="4"/>
      <c r="E828" s="8"/>
      <c r="F828" s="30"/>
      <c r="G828" s="32" t="str">
        <f t="shared" si="28"/>
        <v/>
      </c>
      <c r="H828" s="8">
        <f>H777+H789+H797+H807+H813+H819+H825</f>
        <v>2899.62</v>
      </c>
    </row>
    <row r="829" spans="1:8" s="3" customFormat="1" x14ac:dyDescent="0.25">
      <c r="A829" s="14"/>
      <c r="B829" s="4"/>
      <c r="C829" s="12" t="s">
        <v>1324</v>
      </c>
      <c r="D829" s="4"/>
      <c r="E829" s="8"/>
      <c r="F829" s="30"/>
      <c r="G829" s="32" t="str">
        <f t="shared" si="28"/>
        <v/>
      </c>
      <c r="H829" s="8">
        <f>H828*2</f>
        <v>5799.24</v>
      </c>
    </row>
    <row r="830" spans="1:8" s="3" customFormat="1" x14ac:dyDescent="0.25">
      <c r="A830" s="14"/>
      <c r="B830" s="4"/>
      <c r="C830" s="12"/>
      <c r="D830" s="4"/>
      <c r="E830" s="8"/>
      <c r="F830" s="30"/>
      <c r="G830" s="32" t="str">
        <f t="shared" si="28"/>
        <v/>
      </c>
      <c r="H830" s="8"/>
    </row>
    <row r="831" spans="1:8" s="3" customFormat="1" x14ac:dyDescent="0.25">
      <c r="A831" s="14"/>
      <c r="B831" s="4"/>
      <c r="C831" s="12"/>
      <c r="D831" s="4"/>
      <c r="E831" s="8"/>
      <c r="F831" s="30"/>
      <c r="G831" s="32" t="str">
        <f t="shared" si="28"/>
        <v/>
      </c>
      <c r="H831" s="8"/>
    </row>
    <row r="832" spans="1:8" s="5" customFormat="1" ht="15.75" x14ac:dyDescent="0.25">
      <c r="A832" s="13"/>
      <c r="B832" s="6"/>
      <c r="C832" s="10" t="s">
        <v>1325</v>
      </c>
      <c r="D832" s="6"/>
      <c r="E832" s="9"/>
      <c r="F832" s="31"/>
      <c r="G832" s="32" t="str">
        <f t="shared" si="28"/>
        <v/>
      </c>
      <c r="H832" s="9">
        <f>H80+H183+H297+H550+H584+H769+H829</f>
        <v>5858203.0300000003</v>
      </c>
    </row>
  </sheetData>
  <sheetProtection password="DF1A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&amp;LProposta&amp;CItambacuri - MG
C.H. Ângelo Alves Pereira III&amp;R&amp;D</oddHeader>
    <oddFooter>&amp;LLicitante&amp;CPágina &amp;P de &amp;N</oddFooter>
  </headerFooter>
  <rowBreaks count="11" manualBreakCount="11">
    <brk id="59" max="6" man="1"/>
    <brk id="81" max="16383" man="1"/>
    <brk id="184" max="16383" man="1"/>
    <brk id="245" max="6" man="1"/>
    <brk id="298" max="16383" man="1"/>
    <brk id="413" max="7" man="1"/>
    <brk id="471" max="7" man="1"/>
    <brk id="551" max="16383" man="1"/>
    <brk id="585" max="16383" man="1"/>
    <brk id="645" max="6" man="1"/>
    <brk id="7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t0602</vt:lpstr>
      <vt:lpstr>'t0602'!Area_de_impressao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Flavio Ferreira Duca</dc:creator>
  <cp:lastModifiedBy>Eduardo Flavio Ferreira Duca</cp:lastModifiedBy>
  <cp:lastPrinted>2017-09-12T14:22:30Z</cp:lastPrinted>
  <dcterms:created xsi:type="dcterms:W3CDTF">2017-08-31T18:59:38Z</dcterms:created>
  <dcterms:modified xsi:type="dcterms:W3CDTF">2017-09-12T17:20:31Z</dcterms:modified>
</cp:coreProperties>
</file>